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showInkAnnotation="0"/>
  <mc:AlternateContent xmlns:mc="http://schemas.openxmlformats.org/markup-compatibility/2006">
    <mc:Choice Requires="x15">
      <x15ac:absPath xmlns:x15ac="http://schemas.microsoft.com/office/spreadsheetml/2010/11/ac" url="/Volumes/NO NAME/20250404春季大会/"/>
    </mc:Choice>
  </mc:AlternateContent>
  <xr:revisionPtr revIDLastSave="0" documentId="8_{78E685D4-CC4F-684C-8900-7EC0D9ADB3EA}" xr6:coauthVersionLast="47" xr6:coauthVersionMax="47" xr10:uidLastSave="{00000000-0000-0000-0000-000000000000}"/>
  <bookViews>
    <workbookView xWindow="0" yWindow="500" windowWidth="44800" windowHeight="22940" tabRatio="601" activeTab="2" xr2:uid="{00000000-000D-0000-FFFF-FFFF00000000}"/>
  </bookViews>
  <sheets>
    <sheet name="リスト" sheetId="12" r:id="rId1"/>
    <sheet name="大会要領" sheetId="15" r:id="rId2"/>
    <sheet name="日程" sheetId="10" r:id="rId3"/>
    <sheet name="組合せ" sheetId="20" r:id="rId4"/>
    <sheet name="プール戦勝敗表" sheetId="6" r:id="rId5"/>
    <sheet name="試合時間計算(20分)" sheetId="13" r:id="rId6"/>
    <sheet name="試合時間計算(15分)" sheetId="17" r:id="rId7"/>
  </sheets>
  <definedNames>
    <definedName name="_xlnm.Print_Area" localSheetId="4">プール戦勝敗表!$A$1:$J$52</definedName>
    <definedName name="_xlnm.Print_Area" localSheetId="3">組合せ!$A$1:$AO$106</definedName>
    <definedName name="_xlnm.Print_Area" localSheetId="1">大会要領!$A$1:$B$39</definedName>
    <definedName name="_xlnm.Print_Area" localSheetId="2">日程!$A$1:$R$46</definedName>
    <definedName name="試合">#REF!</definedName>
    <definedName name="試合２">リスト!#REF!</definedName>
    <definedName name="大会日程">#REF!</definedName>
    <definedName name="中学スクー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30" i="10" l="1"/>
  <c r="C80" i="20" l="1"/>
  <c r="N41" i="10"/>
  <c r="E39" i="10"/>
  <c r="O26" i="10"/>
  <c r="N26" i="10"/>
  <c r="O24" i="10"/>
  <c r="N24" i="10"/>
  <c r="N23" i="10"/>
  <c r="N22" i="10"/>
  <c r="O10" i="10"/>
  <c r="N10" i="10"/>
  <c r="O8" i="10"/>
  <c r="N8" i="10"/>
  <c r="O18" i="10"/>
  <c r="N18" i="10"/>
  <c r="N17" i="10"/>
  <c r="O16" i="10"/>
  <c r="N16" i="10"/>
  <c r="B81" i="20"/>
  <c r="B80" i="20"/>
  <c r="B78" i="20"/>
  <c r="G74" i="20"/>
  <c r="G75" i="20"/>
  <c r="G72" i="20"/>
  <c r="I27" i="10"/>
  <c r="H27" i="10"/>
  <c r="F27" i="10"/>
  <c r="E27" i="10"/>
  <c r="I26" i="10"/>
  <c r="H26" i="10"/>
  <c r="F26" i="10"/>
  <c r="E26" i="10"/>
  <c r="I25" i="10"/>
  <c r="H25" i="10"/>
  <c r="F25" i="10"/>
  <c r="E25" i="10"/>
  <c r="I24" i="10"/>
  <c r="H24" i="10"/>
  <c r="F24" i="10"/>
  <c r="E24" i="10"/>
  <c r="I23" i="10"/>
  <c r="H23" i="10"/>
  <c r="F23" i="10"/>
  <c r="E23" i="10"/>
  <c r="I19" i="10"/>
  <c r="H19" i="10"/>
  <c r="F19" i="10"/>
  <c r="E19" i="10"/>
  <c r="I18" i="10"/>
  <c r="H18" i="10"/>
  <c r="F18" i="10"/>
  <c r="E18" i="10"/>
  <c r="I17" i="10"/>
  <c r="H17" i="10"/>
  <c r="F17" i="10"/>
  <c r="E17" i="10"/>
  <c r="I16" i="10"/>
  <c r="H16" i="10"/>
  <c r="F16" i="10"/>
  <c r="E16" i="10"/>
  <c r="I15" i="10"/>
  <c r="H15" i="10"/>
  <c r="F15" i="10"/>
  <c r="E15" i="10"/>
  <c r="Q9" i="20"/>
  <c r="C89" i="20"/>
  <c r="C63" i="20"/>
  <c r="B13" i="17"/>
  <c r="B14" i="17" s="1"/>
  <c r="B15" i="17" s="1"/>
  <c r="B16" i="17" s="1"/>
  <c r="B17" i="17" s="1"/>
  <c r="B18" i="17" s="1"/>
  <c r="B19" i="17" s="1"/>
  <c r="F59" i="20"/>
  <c r="B59" i="20"/>
  <c r="N30" i="10"/>
  <c r="T12" i="20"/>
  <c r="T9" i="20"/>
  <c r="E34" i="10" s="1"/>
  <c r="N32" i="10" s="1"/>
  <c r="Q12" i="20"/>
  <c r="I33" i="10" s="1"/>
  <c r="O31" i="10" s="1"/>
  <c r="E36" i="10"/>
  <c r="N34" i="10" s="1"/>
  <c r="I35" i="10"/>
  <c r="O33" i="10" s="1"/>
  <c r="I34" i="10"/>
  <c r="O32" i="10" s="1"/>
  <c r="E33" i="10"/>
  <c r="N31" i="10" s="1"/>
  <c r="H38" i="10"/>
  <c r="F38" i="10"/>
  <c r="H37" i="10"/>
  <c r="F37" i="10"/>
  <c r="H36" i="10"/>
  <c r="F36" i="10"/>
  <c r="H35" i="10"/>
  <c r="F35" i="10"/>
  <c r="H34" i="10"/>
  <c r="F34" i="10"/>
  <c r="H33" i="10"/>
  <c r="F33" i="10"/>
  <c r="W12" i="20"/>
  <c r="W9" i="20"/>
  <c r="E35" i="10" s="1"/>
  <c r="N33" i="10" s="1"/>
  <c r="K19" i="20"/>
  <c r="I36" i="10" s="1"/>
  <c r="O34" i="10" s="1"/>
  <c r="K16" i="20"/>
  <c r="N19" i="20"/>
  <c r="I37" i="10" s="1"/>
  <c r="O35" i="10" s="1"/>
  <c r="N16" i="20"/>
  <c r="E37" i="10" s="1"/>
  <c r="N35" i="10" s="1"/>
  <c r="Q19" i="20"/>
  <c r="I38" i="10" s="1"/>
  <c r="Q16" i="20"/>
  <c r="E38" i="10" s="1"/>
  <c r="H7" i="10"/>
  <c r="B61" i="20"/>
  <c r="B62" i="20"/>
  <c r="I7" i="10" s="1"/>
  <c r="I44" i="10"/>
  <c r="O42" i="10" s="1"/>
  <c r="E44" i="10"/>
  <c r="N42" i="10" s="1"/>
  <c r="I43" i="10"/>
  <c r="O41" i="10" s="1"/>
  <c r="E43" i="10"/>
  <c r="I42" i="10"/>
  <c r="O40" i="10" s="1"/>
  <c r="E42" i="10"/>
  <c r="N40" i="10" s="1"/>
  <c r="I41" i="10"/>
  <c r="O39" i="10" s="1"/>
  <c r="E41" i="10"/>
  <c r="N39" i="10" s="1"/>
  <c r="I40" i="10"/>
  <c r="O38" i="10" s="1"/>
  <c r="E40" i="10"/>
  <c r="N38" i="10" s="1"/>
  <c r="I39" i="10"/>
  <c r="F62" i="20"/>
  <c r="F61" i="20"/>
  <c r="F58" i="20"/>
  <c r="E62" i="20"/>
  <c r="E59" i="20"/>
  <c r="E61" i="20"/>
  <c r="E58" i="20"/>
  <c r="D62" i="20"/>
  <c r="D59" i="20"/>
  <c r="D61" i="20"/>
  <c r="D58" i="20"/>
  <c r="C62" i="20"/>
  <c r="C59" i="20"/>
  <c r="C61" i="20"/>
  <c r="C58" i="20"/>
  <c r="B58" i="20"/>
  <c r="O25" i="10"/>
  <c r="N25" i="10"/>
  <c r="O23" i="10"/>
  <c r="O22" i="10"/>
  <c r="O17" i="10"/>
  <c r="O15" i="10"/>
  <c r="N15" i="10"/>
  <c r="N14" i="10"/>
  <c r="I11" i="10"/>
  <c r="O9" i="10" s="1"/>
  <c r="E11" i="10"/>
  <c r="N9" i="10" s="1"/>
  <c r="I10" i="10"/>
  <c r="E10" i="10"/>
  <c r="H11" i="10"/>
  <c r="F11" i="10"/>
  <c r="H10" i="10"/>
  <c r="F10" i="10"/>
  <c r="I9" i="10"/>
  <c r="O7" i="10" s="1"/>
  <c r="E9" i="10"/>
  <c r="N7" i="10" s="1"/>
  <c r="H9" i="10"/>
  <c r="F9" i="10"/>
  <c r="I8" i="10"/>
  <c r="O6" i="10" s="1"/>
  <c r="H8" i="10"/>
  <c r="F8" i="10"/>
  <c r="E8" i="10"/>
  <c r="N6" i="10" s="1"/>
  <c r="F7" i="10"/>
  <c r="E7" i="10"/>
  <c r="A1" i="15"/>
  <c r="A2" i="10" s="1"/>
  <c r="P44" i="10"/>
  <c r="P43" i="10"/>
  <c r="P42" i="10"/>
  <c r="P41" i="10"/>
  <c r="P40" i="10"/>
  <c r="P36" i="10"/>
  <c r="P35" i="10"/>
  <c r="P34" i="10"/>
  <c r="P33" i="10"/>
  <c r="P32" i="10"/>
  <c r="P28" i="10"/>
  <c r="P27" i="10"/>
  <c r="P26" i="10"/>
  <c r="P25" i="10"/>
  <c r="P24" i="10"/>
  <c r="P20" i="10"/>
  <c r="P19" i="10"/>
  <c r="P18" i="10"/>
  <c r="P17" i="10"/>
  <c r="P16" i="10"/>
  <c r="B3" i="13"/>
  <c r="F42" i="6"/>
  <c r="B50" i="6" s="1"/>
  <c r="E42" i="6"/>
  <c r="B48" i="6" s="1"/>
  <c r="D42" i="6"/>
  <c r="B46" i="6" s="1"/>
  <c r="C42" i="6"/>
  <c r="B44" i="6" s="1"/>
  <c r="E29" i="6"/>
  <c r="B35" i="6" s="1"/>
  <c r="D29" i="6"/>
  <c r="B33" i="6" s="1"/>
  <c r="C29" i="6"/>
  <c r="B31" i="6" s="1"/>
  <c r="E16" i="6"/>
  <c r="B22" i="6" s="1"/>
  <c r="D16" i="6"/>
  <c r="B20" i="6" s="1"/>
  <c r="C16" i="6"/>
  <c r="B18" i="6" s="1"/>
  <c r="E3" i="6"/>
  <c r="B9" i="6" s="1"/>
  <c r="D3" i="6"/>
  <c r="B7" i="6" s="1"/>
  <c r="C3" i="6"/>
  <c r="B5" i="6" s="1"/>
  <c r="B89" i="20"/>
  <c r="F70" i="20"/>
  <c r="B70" i="20"/>
  <c r="K21" i="20"/>
  <c r="D4" i="12"/>
  <c r="P9" i="10"/>
  <c r="P10" i="10"/>
  <c r="P11" i="10"/>
  <c r="P12" i="10"/>
  <c r="P8" i="10"/>
  <c r="E4" i="10"/>
  <c r="B7" i="17"/>
  <c r="B8" i="17"/>
  <c r="B9" i="17"/>
  <c r="B10" i="17"/>
  <c r="B11" i="17"/>
  <c r="B12" i="17"/>
  <c r="B3" i="17"/>
  <c r="K6" i="20"/>
  <c r="B83" i="20"/>
  <c r="D39" i="10"/>
  <c r="G70" i="20"/>
  <c r="E70" i="20"/>
  <c r="D70" i="20"/>
  <c r="C70" i="20"/>
  <c r="A42" i="10"/>
  <c r="I28" i="20"/>
  <c r="A4" i="15"/>
  <c r="A5" i="15" s="1"/>
  <c r="A6" i="15" s="1"/>
  <c r="A7" i="15" s="1"/>
  <c r="A8" i="15" s="1"/>
  <c r="A9" i="15" s="1"/>
  <c r="A10" i="15" s="1"/>
  <c r="A11" i="15" s="1"/>
  <c r="A12" i="15" s="1"/>
  <c r="A14" i="15" s="1"/>
  <c r="A13" i="15" s="1"/>
  <c r="A15" i="15" s="1"/>
  <c r="A16" i="15" s="1"/>
  <c r="A17" i="15" s="1"/>
  <c r="A18" i="15" s="1"/>
  <c r="A19" i="15" s="1"/>
  <c r="A20" i="15" s="1"/>
  <c r="A21" i="15" s="1"/>
  <c r="A22" i="15" s="1"/>
  <c r="A23" i="15" s="1"/>
  <c r="A24" i="15" s="1"/>
  <c r="A25" i="15" s="1"/>
  <c r="A26" i="15" s="1"/>
  <c r="A27" i="15" s="1"/>
  <c r="A28" i="15" s="1"/>
  <c r="A29" i="15" s="1"/>
  <c r="A30" i="15" s="1"/>
  <c r="A31" i="15" s="1"/>
  <c r="A32" i="15" s="1"/>
  <c r="D81" i="13"/>
  <c r="D82" i="13"/>
  <c r="D83" i="13"/>
  <c r="D84" i="13"/>
  <c r="D85" i="13"/>
  <c r="D86" i="13"/>
  <c r="D87" i="13"/>
  <c r="D88" i="13"/>
  <c r="D89" i="13"/>
  <c r="D90" i="13"/>
  <c r="D91" i="13"/>
  <c r="D92" i="13"/>
  <c r="D80" i="13"/>
  <c r="C80" i="13"/>
  <c r="C81" i="13"/>
  <c r="C82" i="13"/>
  <c r="C83" i="13"/>
  <c r="C84" i="13"/>
  <c r="C85" i="13"/>
  <c r="C86" i="13"/>
  <c r="C87" i="13"/>
  <c r="C88" i="13"/>
  <c r="C89" i="13"/>
  <c r="C90" i="13"/>
  <c r="C91" i="13"/>
  <c r="C92" i="13"/>
  <c r="B80" i="13"/>
  <c r="B81" i="13"/>
  <c r="B82" i="13"/>
  <c r="B83" i="13"/>
  <c r="B84" i="13"/>
  <c r="B85" i="13"/>
  <c r="B86" i="13"/>
  <c r="B87" i="13"/>
  <c r="B88" i="13"/>
  <c r="B89" i="13"/>
  <c r="B90" i="13"/>
  <c r="B91" i="13"/>
  <c r="B92" i="13"/>
  <c r="D56" i="13"/>
  <c r="D57" i="13"/>
  <c r="D58" i="13"/>
  <c r="C56" i="13"/>
  <c r="C57" i="13"/>
  <c r="C58" i="13"/>
  <c r="C59" i="13"/>
  <c r="C60" i="13"/>
  <c r="C61" i="13"/>
  <c r="C62" i="13"/>
  <c r="C63" i="13"/>
  <c r="C64" i="13"/>
  <c r="C65" i="13"/>
  <c r="C66" i="13"/>
  <c r="C67" i="13"/>
  <c r="C68" i="13"/>
  <c r="B56" i="13"/>
  <c r="B57" i="13"/>
  <c r="B58" i="13"/>
  <c r="B59" i="13"/>
  <c r="B60" i="13"/>
  <c r="B61" i="13"/>
  <c r="B62" i="13"/>
  <c r="B63" i="13"/>
  <c r="B64" i="13"/>
  <c r="B65" i="13"/>
  <c r="B66" i="13"/>
  <c r="B67" i="13"/>
  <c r="B68" i="13"/>
  <c r="A34" i="10"/>
  <c r="I13" i="20"/>
  <c r="D3" i="12"/>
  <c r="E3" i="12"/>
  <c r="A26" i="10"/>
  <c r="A89" i="20"/>
  <c r="A18" i="10"/>
  <c r="A76" i="20"/>
  <c r="A10" i="10"/>
  <c r="A63" i="20"/>
  <c r="A7" i="10"/>
  <c r="A57" i="20" s="1"/>
  <c r="D38" i="13"/>
  <c r="D39" i="13"/>
  <c r="D40" i="13"/>
  <c r="D41" i="13"/>
  <c r="D42" i="13"/>
  <c r="D43" i="13"/>
  <c r="D44" i="13"/>
  <c r="C33" i="13"/>
  <c r="C34" i="13"/>
  <c r="C35" i="13"/>
  <c r="C36" i="13"/>
  <c r="C37" i="13"/>
  <c r="C38" i="13"/>
  <c r="C39" i="13"/>
  <c r="C40" i="13"/>
  <c r="C41" i="13"/>
  <c r="C42" i="13"/>
  <c r="C43" i="13"/>
  <c r="C44" i="13"/>
  <c r="D32" i="13"/>
  <c r="D33" i="13"/>
  <c r="D34" i="13"/>
  <c r="D35" i="13"/>
  <c r="D36" i="13"/>
  <c r="D37" i="13"/>
  <c r="C32" i="13"/>
  <c r="B32" i="13"/>
  <c r="B33" i="13"/>
  <c r="B34" i="13"/>
  <c r="B35" i="13"/>
  <c r="D7" i="13"/>
  <c r="D8" i="13"/>
  <c r="D9" i="13"/>
  <c r="D10" i="13"/>
  <c r="D11" i="13"/>
  <c r="D12" i="13"/>
  <c r="D13" i="13"/>
  <c r="D14" i="13"/>
  <c r="D15" i="13"/>
  <c r="D16" i="13"/>
  <c r="D17" i="13"/>
  <c r="D18" i="13"/>
  <c r="D19" i="13"/>
  <c r="C7" i="13"/>
  <c r="C8" i="13"/>
  <c r="B7" i="13"/>
  <c r="B8" i="13"/>
  <c r="D40" i="10" s="1"/>
  <c r="B36" i="13"/>
  <c r="C9" i="13"/>
  <c r="D59" i="13"/>
  <c r="B57" i="20"/>
  <c r="C10" i="13"/>
  <c r="D60" i="13"/>
  <c r="B37" i="13"/>
  <c r="C11" i="13"/>
  <c r="B63" i="20"/>
  <c r="D61" i="13"/>
  <c r="B38" i="13"/>
  <c r="C12" i="13"/>
  <c r="D62" i="13"/>
  <c r="B39" i="13"/>
  <c r="B40" i="13"/>
  <c r="B41" i="13"/>
  <c r="B42" i="13"/>
  <c r="B43" i="13"/>
  <c r="B44" i="13"/>
  <c r="D63" i="13"/>
  <c r="C13" i="13"/>
  <c r="C14" i="13"/>
  <c r="C15" i="13"/>
  <c r="C16" i="13"/>
  <c r="C17" i="13"/>
  <c r="C18" i="13"/>
  <c r="C19" i="13"/>
  <c r="D64" i="13"/>
  <c r="D65" i="13"/>
  <c r="D66" i="13"/>
  <c r="D67" i="13"/>
  <c r="D68" i="13"/>
  <c r="C40" i="10"/>
  <c r="C39" i="10"/>
  <c r="O14" i="10"/>
  <c r="N21" i="20" l="1"/>
  <c r="C41" i="10"/>
  <c r="B9" i="13"/>
  <c r="A15" i="10"/>
  <c r="A70" i="20" s="1"/>
  <c r="E4" i="12"/>
  <c r="A1" i="20"/>
  <c r="B10" i="13" l="1"/>
  <c r="D41" i="10"/>
  <c r="C83" i="20"/>
  <c r="C57" i="20"/>
  <c r="N6" i="20"/>
  <c r="D5" i="12"/>
  <c r="E5" i="12" s="1"/>
  <c r="A23" i="10"/>
  <c r="A83" i="20" s="1"/>
  <c r="C42" i="10" l="1"/>
  <c r="Q21" i="20"/>
  <c r="D42" i="10"/>
  <c r="B11" i="13"/>
  <c r="D83" i="20"/>
  <c r="Q6" i="20"/>
  <c r="D57" i="20"/>
  <c r="D6" i="12"/>
  <c r="E6" i="12" s="1"/>
  <c r="A31" i="10"/>
  <c r="I6" i="20" s="1"/>
  <c r="E83" i="20" l="1"/>
  <c r="D43" i="10"/>
  <c r="B12" i="13"/>
  <c r="E57" i="20"/>
  <c r="C43" i="10"/>
  <c r="T21" i="20"/>
  <c r="T6" i="20"/>
  <c r="D7" i="12"/>
  <c r="E7" i="12" s="1"/>
  <c r="A39" i="10"/>
  <c r="I21" i="20" s="1"/>
  <c r="D44" i="10" l="1"/>
  <c r="B13" i="13"/>
  <c r="W6" i="20"/>
  <c r="F83" i="20"/>
  <c r="F57" i="20"/>
  <c r="C44" i="10"/>
  <c r="W21" i="20"/>
  <c r="B14" i="13" l="1"/>
  <c r="D45" i="10"/>
  <c r="K13" i="20"/>
  <c r="G57" i="20"/>
  <c r="G83" i="20"/>
  <c r="K28" i="20"/>
  <c r="C45" i="10"/>
  <c r="C46" i="10" l="1"/>
  <c r="N28" i="20"/>
  <c r="N13" i="20"/>
  <c r="B15" i="13"/>
  <c r="B16" i="13" s="1"/>
  <c r="B17" i="13" s="1"/>
  <c r="B18" i="13" s="1"/>
  <c r="B19" i="13" s="1"/>
  <c r="Q13" i="20"/>
  <c r="D46" i="10"/>
  <c r="Q28" i="20" s="1"/>
</calcChain>
</file>

<file path=xl/sharedStrings.xml><?xml version="1.0" encoding="utf-8"?>
<sst xmlns="http://schemas.openxmlformats.org/spreadsheetml/2006/main" count="726" uniqueCount="386">
  <si>
    <t>春季大会実施方法：　参加チームを4グループに分け、リーグ戦を行う。</t>
  </si>
  <si>
    <t>スクラムは必ず５人で組み、ロックは頭を必ず入れてバインドする事。</t>
  </si>
  <si>
    <t>リーグ戦の勝敗が同率の場合は
①当該チームの勝敗②当該チームのトライ数
③対戦チーム総ての得失点差、④抽選
の順で順位を決定する。</t>
  </si>
  <si>
    <t>準決勝戦で同点の場合は、①当該チームのトライ数、②抽選の準で次戦への進出を決定する。
３位決定戦・決勝戦での同点の場合、双方３位・優勝とする。</t>
  </si>
  <si>
    <t>月日：会場</t>
  </si>
  <si>
    <t>ドレスチェック</t>
  </si>
  <si>
    <t>キックオフ</t>
  </si>
  <si>
    <t>準備
片付け</t>
  </si>
  <si>
    <t>ﾚﾌﾘｰ</t>
  </si>
  <si>
    <t>タッチジャッジ</t>
  </si>
  <si>
    <t>第１試合</t>
  </si>
  <si>
    <t>対</t>
  </si>
  <si>
    <t>第２試合</t>
  </si>
  <si>
    <t>第３試合</t>
  </si>
  <si>
    <t>第４試合</t>
  </si>
  <si>
    <t>第５試合</t>
  </si>
  <si>
    <t>第６試合</t>
  </si>
  <si>
    <t>Ａ３位</t>
  </si>
  <si>
    <t>Ｂ３位</t>
  </si>
  <si>
    <t>Ｃ３位</t>
  </si>
  <si>
    <t>Ａ２位</t>
  </si>
  <si>
    <t>Ｄ２位</t>
  </si>
  <si>
    <t>Ｂ２位</t>
  </si>
  <si>
    <t>Ｃ２位</t>
  </si>
  <si>
    <t>Ａ１位</t>
  </si>
  <si>
    <t>Ｄ１位</t>
  </si>
  <si>
    <t>第７試合</t>
  </si>
  <si>
    <t>Ｂ１位</t>
  </si>
  <si>
    <t>第1試合</t>
  </si>
  <si>
    <t>第2試合</t>
  </si>
  <si>
    <t>第3試合</t>
  </si>
  <si>
    <t>第4試合</t>
  </si>
  <si>
    <t>第5試合</t>
  </si>
  <si>
    <t>第6試合</t>
  </si>
  <si>
    <t>第7試合</t>
  </si>
  <si>
    <t>決勝トーナメント組合せ</t>
  </si>
  <si>
    <t>参加チーム</t>
  </si>
  <si>
    <t>単独</t>
  </si>
  <si>
    <t>合同</t>
  </si>
  <si>
    <t>プール戦（予選リーグ）</t>
  </si>
  <si>
    <t>Ａプール　（３チーム）</t>
  </si>
  <si>
    <t>＊各試合後に３位及び優勝・準優勝の表彰を行います。</t>
  </si>
  <si>
    <t>Ｂプール　（４チーム）</t>
  </si>
  <si>
    <t>【Ｂ　１】</t>
  </si>
  <si>
    <t>【Ｂ　２】</t>
  </si>
  <si>
    <t>【Ｂ　３】</t>
  </si>
  <si>
    <t>カップトーナメント</t>
  </si>
  <si>
    <t>Ｃプール　（４チーム）</t>
  </si>
  <si>
    <t>【Ｃ　１】</t>
  </si>
  <si>
    <t>【Ｃ　２】</t>
  </si>
  <si>
    <t>【Ｃ　３】</t>
  </si>
  <si>
    <t>Ｃ１位</t>
  </si>
  <si>
    <t>Ｄプール　（４チーム）</t>
  </si>
  <si>
    <t>【Ｄ　１】</t>
  </si>
  <si>
    <t>【Ｄ　２】</t>
  </si>
  <si>
    <t>【Ｄ　３】</t>
  </si>
  <si>
    <r>
      <t>プ ー ル 戦 組 合 せ</t>
    </r>
    <r>
      <rPr>
        <sz val="16"/>
        <rFont val="ＭＳ Ｐゴシック"/>
        <family val="3"/>
        <charset val="128"/>
      </rPr>
      <t>　　　（予選リーグ）</t>
    </r>
  </si>
  <si>
    <t>プレートトーナメント</t>
  </si>
  <si>
    <t>ブロンズトーナメント</t>
  </si>
  <si>
    <t>プール戦　勝敗表</t>
  </si>
  <si>
    <t>Aプール</t>
  </si>
  <si>
    <t>勝　　　敗</t>
  </si>
  <si>
    <t>順　　位</t>
  </si>
  <si>
    <t>Ｂプール</t>
  </si>
  <si>
    <t>Ｃプール</t>
  </si>
  <si>
    <t>Ｄプール</t>
  </si>
  <si>
    <t>【姫路ＲＳ】</t>
    <rPh sb="1" eb="3">
      <t>ヒメジ</t>
    </rPh>
    <phoneticPr fontId="16"/>
  </si>
  <si>
    <t>日にち</t>
  </si>
  <si>
    <t>曜日</t>
  </si>
  <si>
    <t>文字列</t>
  </si>
  <si>
    <t>開始時間</t>
  </si>
  <si>
    <t>試合スケジュール</t>
  </si>
  <si>
    <t>グランド</t>
  </si>
  <si>
    <t>略称</t>
  </si>
  <si>
    <t>集合時間</t>
  </si>
  <si>
    <t>1日目</t>
  </si>
  <si>
    <t>2日目</t>
  </si>
  <si>
    <t>3日目</t>
  </si>
  <si>
    <t>4日目</t>
  </si>
  <si>
    <t>　　</t>
  </si>
  <si>
    <t>5日目</t>
  </si>
  <si>
    <t>第8試合</t>
  </si>
  <si>
    <t>正式名称</t>
  </si>
  <si>
    <t>中学/スクール名</t>
  </si>
  <si>
    <t>監督</t>
  </si>
  <si>
    <t>第9試合</t>
  </si>
  <si>
    <t>明石加古川ラグビークラブ</t>
  </si>
  <si>
    <t>明石加古川RC</t>
  </si>
  <si>
    <t>山田</t>
  </si>
  <si>
    <t>第10試合</t>
  </si>
  <si>
    <t>芦屋ラグビースクール</t>
  </si>
  <si>
    <t>芦屋RS</t>
  </si>
  <si>
    <t>植田</t>
  </si>
  <si>
    <t>尼崎ラグビースクール</t>
  </si>
  <si>
    <t>尼崎RS</t>
  </si>
  <si>
    <t>真嶋</t>
  </si>
  <si>
    <t>伊丹ラグビースクール</t>
  </si>
  <si>
    <t>伊丹RS</t>
  </si>
  <si>
    <t>川西市ラグビースクール</t>
  </si>
  <si>
    <t>川西市RS</t>
  </si>
  <si>
    <t>上野</t>
  </si>
  <si>
    <t>神戸ラグビークラブユニオン</t>
  </si>
  <si>
    <t>神戸RCU</t>
  </si>
  <si>
    <t>高松</t>
  </si>
  <si>
    <t>　　　　</t>
  </si>
  <si>
    <t>小倉</t>
  </si>
  <si>
    <t>三田ラグビークラブジュニア</t>
  </si>
  <si>
    <t>三田RCJ</t>
  </si>
  <si>
    <t>金田</t>
  </si>
  <si>
    <t>宝塚ラグビースクール</t>
  </si>
  <si>
    <t>宝塚RS</t>
  </si>
  <si>
    <t>入江</t>
  </si>
  <si>
    <t>西神戸ラグビースクール</t>
  </si>
  <si>
    <t>西神戸RS</t>
  </si>
  <si>
    <t>後藤</t>
  </si>
  <si>
    <t>西宮ジュニアラグビークラブ</t>
  </si>
  <si>
    <t>西宮JRC</t>
  </si>
  <si>
    <t>伍々</t>
  </si>
  <si>
    <t>姫路ラグビースクール</t>
  </si>
  <si>
    <t>姫路RS</t>
  </si>
  <si>
    <t>有田</t>
  </si>
  <si>
    <t>兵庫県ラグビースクール</t>
  </si>
  <si>
    <t>兵庫県RS</t>
  </si>
  <si>
    <t>小牧</t>
  </si>
  <si>
    <t>播州ラクビークラブ</t>
  </si>
  <si>
    <t>播州RC</t>
  </si>
  <si>
    <t>百合野</t>
  </si>
  <si>
    <t>神戸ファストジャイロジュニア</t>
  </si>
  <si>
    <t>神戸FSJ</t>
  </si>
  <si>
    <t>渡辺</t>
  </si>
  <si>
    <t>合同（甲子園・播州）</t>
    <phoneticPr fontId="16"/>
  </si>
  <si>
    <t>■時間計算A</t>
  </si>
  <si>
    <t>第1試合DC</t>
  </si>
  <si>
    <t>ハーフ時間</t>
  </si>
  <si>
    <t>20分ハーフ</t>
  </si>
  <si>
    <t>イレギュラー
サイクル時間</t>
  </si>
  <si>
    <t>サイクル</t>
  </si>
  <si>
    <t>第11試合</t>
  </si>
  <si>
    <t>第12試合</t>
  </si>
  <si>
    <t>第13試合</t>
  </si>
  <si>
    <t>実施可能数</t>
  </si>
  <si>
    <t>8試合</t>
  </si>
  <si>
    <t>9試合</t>
  </si>
  <si>
    <t>10試合</t>
  </si>
  <si>
    <t>試合実施が可能な時間（片付考慮）</t>
  </si>
  <si>
    <t>試合実施が不可能な時間（片付考慮）</t>
  </si>
  <si>
    <t>入力欄</t>
  </si>
  <si>
    <t>■時間計算B</t>
  </si>
  <si>
    <t>20分ハーフ</t>
    <phoneticPr fontId="16"/>
  </si>
  <si>
    <t>今大会で使用させて頂く各会場においては、会場の使用ルールを厳守すること。
（各チームでのゴミの持ち帰り、喫煙場所の徹底等々。）</t>
    <phoneticPr fontId="16"/>
  </si>
  <si>
    <t>今大会でのスクールの優勝チーム（最上位チーム）は全国大会関西予選への出場権を得る。
両校優勝の際はスクール連盟もしくは兵庫県協会に判断を委ねる。（大会有無、および、予選確認）</t>
    <phoneticPr fontId="16"/>
  </si>
  <si>
    <t>リーグ戦（１）</t>
    <rPh sb="3" eb="4">
      <t>セン</t>
    </rPh>
    <phoneticPr fontId="16"/>
  </si>
  <si>
    <t>リーグ戦（２）</t>
    <rPh sb="3" eb="4">
      <t>セン</t>
    </rPh>
    <phoneticPr fontId="16"/>
  </si>
  <si>
    <t>リーグ戦（３）</t>
    <rPh sb="3" eb="4">
      <t>セン</t>
    </rPh>
    <phoneticPr fontId="16"/>
  </si>
  <si>
    <t>決勝トーナメント（１）</t>
    <phoneticPr fontId="16"/>
  </si>
  <si>
    <t>決勝トーナメント（２）</t>
  </si>
  <si>
    <t>各グループ順位別で決勝トーナメントを行い､順位を決定する。
ただし合同チームが各グループの１位になった場合は、２位チームがカップトーナメントへ、
合同チームはプレートトーナメントへ進出する。）</t>
    <phoneticPr fontId="16"/>
  </si>
  <si>
    <t>確認事項</t>
    <rPh sb="0" eb="2">
      <t>カクニン</t>
    </rPh>
    <phoneticPr fontId="16"/>
  </si>
  <si>
    <t>駐車場は各スクールへ「駐車可能時間帯」を記載した駐車券を発券する。
記載された入退場時間を厳守すること。駐車券の無い車または記載された時間以外は周辺のコインパーキングなどを利用すること。また各チームできるだけ乗り合わせて台数削減に努めること。</t>
    <phoneticPr fontId="16"/>
  </si>
  <si>
    <t>駐車場に関する注意事項は、各チーム確実に伝達すること。
（例）・路上駐停車禁止・指定場所乗降厳守・違反駐車券使用禁止（コピー使用・委員名乗り使用）・指定時間外駐車</t>
    <rPh sb="4" eb="5">
      <t>カン</t>
    </rPh>
    <rPh sb="7" eb="11">
      <t>チュウイジコウ</t>
    </rPh>
    <rPh sb="13" eb="14">
      <t>カク</t>
    </rPh>
    <rPh sb="17" eb="19">
      <t>カクジツ</t>
    </rPh>
    <rPh sb="20" eb="22">
      <t>デンタツ</t>
    </rPh>
    <rPh sb="29" eb="30">
      <t>レイ</t>
    </rPh>
    <rPh sb="32" eb="34">
      <t>ロジョウ</t>
    </rPh>
    <rPh sb="34" eb="37">
      <t>チュウテイシャ</t>
    </rPh>
    <rPh sb="37" eb="39">
      <t>キンシ</t>
    </rPh>
    <rPh sb="40" eb="42">
      <t>シテイ</t>
    </rPh>
    <rPh sb="42" eb="44">
      <t>バショ</t>
    </rPh>
    <rPh sb="44" eb="46">
      <t>ジョウコウ</t>
    </rPh>
    <rPh sb="46" eb="48">
      <t>ゲンシュ</t>
    </rPh>
    <rPh sb="49" eb="51">
      <t>イハン</t>
    </rPh>
    <rPh sb="51" eb="54">
      <t>チュウシャケン</t>
    </rPh>
    <rPh sb="54" eb="56">
      <t>シヨウ</t>
    </rPh>
    <rPh sb="56" eb="58">
      <t>キンシ</t>
    </rPh>
    <rPh sb="62" eb="64">
      <t>シヨウ</t>
    </rPh>
    <rPh sb="65" eb="67">
      <t>イイン</t>
    </rPh>
    <rPh sb="67" eb="69">
      <t>ナノ</t>
    </rPh>
    <rPh sb="70" eb="72">
      <t>シヨウ</t>
    </rPh>
    <rPh sb="74" eb="76">
      <t>シテイ</t>
    </rPh>
    <rPh sb="76" eb="78">
      <t>ジカン</t>
    </rPh>
    <rPh sb="78" eb="79">
      <t>ガイ</t>
    </rPh>
    <rPh sb="79" eb="81">
      <t>チュウシャ</t>
    </rPh>
    <phoneticPr fontId="16"/>
  </si>
  <si>
    <t>試合当日の朝6時の時点で、該当地域に警報が発令されている場合は中止とし、各中学、スクールの責任者にその旨連絡する。
スクール、中体連で異なる対応判断の場合は、それぞれの判断に委ねる。
または、両者協議により対応を決定する。</t>
    <rPh sb="70" eb="72">
      <t>タイオウ</t>
    </rPh>
    <rPh sb="103" eb="105">
      <t>タイオウ</t>
    </rPh>
    <rPh sb="106" eb="108">
      <t>ケッテイ</t>
    </rPh>
    <phoneticPr fontId="16"/>
  </si>
  <si>
    <t>第8試合</t>
    <phoneticPr fontId="16"/>
  </si>
  <si>
    <t>〇</t>
    <phoneticPr fontId="16"/>
  </si>
  <si>
    <t>対</t>
    <rPh sb="0" eb="1">
      <t>タイ</t>
    </rPh>
    <phoneticPr fontId="16"/>
  </si>
  <si>
    <t>WORLD　RUGBY発行競技規則ならびに財団法人日本ラグビーフットボール協会制定の最新ジュニア・ラグビー規則に準ずる。</t>
    <rPh sb="53" eb="55">
      <t>キソク</t>
    </rPh>
    <phoneticPr fontId="16"/>
  </si>
  <si>
    <t>フィールドはフルラクビーフィールドを使用する。</t>
    <phoneticPr fontId="16"/>
  </si>
  <si>
    <t>最終順位</t>
    <rPh sb="0" eb="4">
      <t>サイシュウジュンイ</t>
    </rPh>
    <phoneticPr fontId="16"/>
  </si>
  <si>
    <t>各　決　勝　トーナメント</t>
    <phoneticPr fontId="16"/>
  </si>
  <si>
    <t>スクール</t>
    <phoneticPr fontId="16"/>
  </si>
  <si>
    <t>13チーム（単独12／合同1）</t>
    <phoneticPr fontId="16"/>
  </si>
  <si>
    <t>【ＲＳ合同】</t>
    <phoneticPr fontId="16"/>
  </si>
  <si>
    <t>全14チーム</t>
    <rPh sb="0" eb="1">
      <t>ゼン</t>
    </rPh>
    <phoneticPr fontId="16"/>
  </si>
  <si>
    <t>スクラムはノーコンテスト（押し合わない）とするが、敵ボールに対するフッキングは認める。</t>
    <phoneticPr fontId="16"/>
  </si>
  <si>
    <t>選手交代は人数制限をしない。（負傷時は交代選手の再出場を認める。）
但、必ず事前に、レフリー（第3AR）に申告する。</t>
    <rPh sb="47" eb="48">
      <t>ダイ</t>
    </rPh>
    <phoneticPr fontId="16"/>
  </si>
  <si>
    <t>駐車場</t>
    <rPh sb="0" eb="3">
      <t>チュウシャジョウ</t>
    </rPh>
    <phoneticPr fontId="16"/>
  </si>
  <si>
    <t>15分ハーフ</t>
    <phoneticPr fontId="16"/>
  </si>
  <si>
    <t>花屋敷G</t>
    <rPh sb="0" eb="3">
      <t>ハナヤシキ</t>
    </rPh>
    <phoneticPr fontId="16"/>
  </si>
  <si>
    <t>日岡山G</t>
    <rPh sb="0" eb="3">
      <t>ヒオカヤマ</t>
    </rPh>
    <phoneticPr fontId="16"/>
  </si>
  <si>
    <t>灘浜G</t>
    <rPh sb="0" eb="2">
      <t>ナダハマ</t>
    </rPh>
    <phoneticPr fontId="16"/>
  </si>
  <si>
    <t>手鹿</t>
    <rPh sb="0" eb="2">
      <t>テガ</t>
    </rPh>
    <phoneticPr fontId="16"/>
  </si>
  <si>
    <t>～</t>
    <phoneticPr fontId="16"/>
  </si>
  <si>
    <t>駐車場係時間</t>
    <rPh sb="0" eb="3">
      <t>チュウシャジョウ</t>
    </rPh>
    <rPh sb="3" eb="4">
      <t>カカリ</t>
    </rPh>
    <rPh sb="4" eb="6">
      <t>ジカン</t>
    </rPh>
    <phoneticPr fontId="16"/>
  </si>
  <si>
    <t>ウォーターブレイクのタイミング、時間は、コディションを考慮し、レフリー判断で行う。</t>
    <rPh sb="16" eb="18">
      <t>ジカン</t>
    </rPh>
    <rPh sb="35" eb="37">
      <t>ハンダン</t>
    </rPh>
    <phoneticPr fontId="16"/>
  </si>
  <si>
    <r>
      <t>大会委員の集合は、基本第１試合開始の</t>
    </r>
    <r>
      <rPr>
        <sz val="11"/>
        <color indexed="10"/>
        <rFont val="ＭＳ Ｐゴシック"/>
        <family val="3"/>
        <charset val="128"/>
      </rPr>
      <t>30分前</t>
    </r>
    <r>
      <rPr>
        <sz val="11"/>
        <rFont val="ＭＳ Ｐゴシック"/>
        <family val="3"/>
        <charset val="128"/>
      </rPr>
      <t>とする。</t>
    </r>
    <rPh sb="0" eb="2">
      <t>タイカイ</t>
    </rPh>
    <rPh sb="20" eb="21">
      <t>フン</t>
    </rPh>
    <phoneticPr fontId="16"/>
  </si>
  <si>
    <t>グランド準備は、第１、第２試合のチーム及び大会委員で行う。
グランド後片付け（撤収）は、最終試合から数えて２番目の試合チーム及び大会委員で行う。</t>
    <rPh sb="4" eb="6">
      <t>ジュンビ</t>
    </rPh>
    <rPh sb="8" eb="9">
      <t>ダイ</t>
    </rPh>
    <rPh sb="11" eb="12">
      <t>ダイ</t>
    </rPh>
    <rPh sb="13" eb="15">
      <t>シアイ</t>
    </rPh>
    <rPh sb="21" eb="23">
      <t>タイカイ</t>
    </rPh>
    <rPh sb="64" eb="66">
      <t>タイカイ</t>
    </rPh>
    <phoneticPr fontId="16"/>
  </si>
  <si>
    <t>駐車場の案内は、割当表に基づき担当チームが順次担当する。（各チーム１名）</t>
    <phoneticPr fontId="16"/>
  </si>
  <si>
    <t>大会当日の得点管理は委員会管理のタブレットにて、【ラグビースコア】（※無料アプリ）で行う。</t>
    <rPh sb="0" eb="2">
      <t>タイカイ</t>
    </rPh>
    <rPh sb="2" eb="4">
      <t>トウジツ</t>
    </rPh>
    <rPh sb="5" eb="9">
      <t>トクテンカンリ</t>
    </rPh>
    <rPh sb="10" eb="13">
      <t>イインカイ</t>
    </rPh>
    <rPh sb="13" eb="15">
      <t>カンリ</t>
    </rPh>
    <rPh sb="35" eb="37">
      <t>ムリョウ</t>
    </rPh>
    <rPh sb="42" eb="43">
      <t>オコナ</t>
    </rPh>
    <phoneticPr fontId="16"/>
  </si>
  <si>
    <t>退場者（イエローカード/レットカード）が出た場合は、当該チームにて【退場報告書】の提出を行う。</t>
    <rPh sb="0" eb="3">
      <t>タイジョウシャ</t>
    </rPh>
    <rPh sb="20" eb="21">
      <t>デ</t>
    </rPh>
    <rPh sb="22" eb="24">
      <t>バアイ</t>
    </rPh>
    <rPh sb="26" eb="28">
      <t>トウガイ</t>
    </rPh>
    <rPh sb="34" eb="39">
      <t>タイジョウホウコクショ</t>
    </rPh>
    <rPh sb="41" eb="43">
      <t>テイシュツ</t>
    </rPh>
    <rPh sb="44" eb="45">
      <t>オコナ</t>
    </rPh>
    <phoneticPr fontId="16"/>
  </si>
  <si>
    <r>
      <t>全ての試合時間は２０分ハーフとする。</t>
    </r>
    <r>
      <rPr>
        <sz val="11"/>
        <color indexed="8"/>
        <rFont val="ＭＳ Ｐゴシック"/>
        <family val="3"/>
        <charset val="128"/>
      </rPr>
      <t>（ランニングタイム）</t>
    </r>
    <phoneticPr fontId="16"/>
  </si>
  <si>
    <t>追加事項：各チーム試合球を２球用意する</t>
    <rPh sb="0" eb="4">
      <t>ツイカジコウ</t>
    </rPh>
    <rPh sb="5" eb="6">
      <t>カク</t>
    </rPh>
    <rPh sb="9" eb="11">
      <t>シアイ</t>
    </rPh>
    <rPh sb="11" eb="12">
      <t>キュウ</t>
    </rPh>
    <rPh sb="14" eb="15">
      <t>キュウ</t>
    </rPh>
    <rPh sb="15" eb="17">
      <t>ヨウイ</t>
    </rPh>
    <phoneticPr fontId="16"/>
  </si>
  <si>
    <t>対</t>
    <phoneticPr fontId="16"/>
  </si>
  <si>
    <t>エキシビジョンマッチの当該チームは駐車券記載時間通りの駐車とし、公式試合が終わったら一旦車を駐車場から出す事。
エキシビジョンマッチ用の駐車券に記載されている時間で駐車可能とする。</t>
    <rPh sb="11" eb="13">
      <t>トウガイ</t>
    </rPh>
    <rPh sb="17" eb="20">
      <t>チュウシャケン</t>
    </rPh>
    <rPh sb="20" eb="22">
      <t>キサイ</t>
    </rPh>
    <rPh sb="22" eb="24">
      <t>ジカン</t>
    </rPh>
    <rPh sb="24" eb="25">
      <t>トオ</t>
    </rPh>
    <rPh sb="27" eb="29">
      <t>チュウシャ</t>
    </rPh>
    <rPh sb="32" eb="36">
      <t>コウシキジアイ</t>
    </rPh>
    <rPh sb="37" eb="38">
      <t>オ</t>
    </rPh>
    <rPh sb="42" eb="44">
      <t>イッタン</t>
    </rPh>
    <rPh sb="44" eb="45">
      <t>クルマ</t>
    </rPh>
    <rPh sb="46" eb="49">
      <t>チュウシャジョウ</t>
    </rPh>
    <rPh sb="51" eb="52">
      <t>ダ</t>
    </rPh>
    <rPh sb="53" eb="54">
      <t>コト</t>
    </rPh>
    <rPh sb="66" eb="67">
      <t>ヨウ</t>
    </rPh>
    <rPh sb="68" eb="71">
      <t>チュウシャケン</t>
    </rPh>
    <rPh sb="72" eb="74">
      <t>キサイ</t>
    </rPh>
    <rPh sb="79" eb="81">
      <t>ジカン</t>
    </rPh>
    <rPh sb="82" eb="84">
      <t>チュウシャ</t>
    </rPh>
    <rPh sb="84" eb="86">
      <t>カノウ</t>
    </rPh>
    <phoneticPr fontId="16"/>
  </si>
  <si>
    <t>Exhibition Match</t>
    <phoneticPr fontId="16"/>
  </si>
  <si>
    <t>※Exhibition Match</t>
    <phoneticPr fontId="16"/>
  </si>
  <si>
    <t>エキシビジョンマッチ前にブリーフィングを行い、大会役員は解散とする。</t>
    <rPh sb="10" eb="11">
      <t>マエ</t>
    </rPh>
    <rPh sb="20" eb="21">
      <t>オコナ</t>
    </rPh>
    <rPh sb="23" eb="25">
      <t>タイカイ</t>
    </rPh>
    <rPh sb="25" eb="27">
      <t>ヤクイン</t>
    </rPh>
    <rPh sb="28" eb="30">
      <t>カイサン</t>
    </rPh>
    <phoneticPr fontId="16"/>
  </si>
  <si>
    <t>灘浜G利用時の駐車券の無い送迎車に関して、長時間待機は禁止。（目安は5分）</t>
    <rPh sb="0" eb="2">
      <t>ナダハマ</t>
    </rPh>
    <rPh sb="3" eb="6">
      <t>リヨウジ</t>
    </rPh>
    <rPh sb="7" eb="10">
      <t>チュウシャケン</t>
    </rPh>
    <rPh sb="11" eb="12">
      <t>ナ</t>
    </rPh>
    <rPh sb="13" eb="16">
      <t>ソウゲイシャ</t>
    </rPh>
    <rPh sb="17" eb="18">
      <t>カン</t>
    </rPh>
    <rPh sb="21" eb="24">
      <t>チョウジカン</t>
    </rPh>
    <rPh sb="24" eb="26">
      <t>タイキ</t>
    </rPh>
    <rPh sb="27" eb="29">
      <t>キンシ</t>
    </rPh>
    <rPh sb="31" eb="33">
      <t>メヤス</t>
    </rPh>
    <rPh sb="35" eb="36">
      <t>フン</t>
    </rPh>
    <phoneticPr fontId="16"/>
  </si>
  <si>
    <t>選手登録は、各チームの第１試合当日までに提出する事。
登録変更がある場合のみ、当日の試合開始前までに選手登録書を再提出する事。</t>
    <phoneticPr fontId="16"/>
  </si>
  <si>
    <t>新１年生は、１試合での出場時間が３０分を超えない事。（一時交代も含む）
各スクールで管理とする。（本部及びレフリー委員会での管理は行わない。）</t>
    <rPh sb="24" eb="25">
      <t>コト</t>
    </rPh>
    <rPh sb="49" eb="51">
      <t>ホンブ</t>
    </rPh>
    <rPh sb="51" eb="52">
      <t>オヨ</t>
    </rPh>
    <rPh sb="57" eb="60">
      <t>イインカイ</t>
    </rPh>
    <rPh sb="62" eb="64">
      <t>カンリ</t>
    </rPh>
    <rPh sb="65" eb="66">
      <t>オコナ</t>
    </rPh>
    <phoneticPr fontId="16"/>
  </si>
  <si>
    <t>【Ｄ　４】</t>
    <phoneticPr fontId="16"/>
  </si>
  <si>
    <t>【Ａ　１】</t>
    <phoneticPr fontId="16"/>
  </si>
  <si>
    <t>【Ａ　２】</t>
    <phoneticPr fontId="16"/>
  </si>
  <si>
    <t>【Ａ　３】</t>
    <phoneticPr fontId="16"/>
  </si>
  <si>
    <t>B３位</t>
    <rPh sb="2" eb="3">
      <t>イ</t>
    </rPh>
    <phoneticPr fontId="16"/>
  </si>
  <si>
    <t>A３位</t>
    <rPh sb="2" eb="3">
      <t>イ</t>
    </rPh>
    <phoneticPr fontId="16"/>
  </si>
  <si>
    <t>C３位</t>
    <rPh sb="2" eb="3">
      <t>イ</t>
    </rPh>
    <phoneticPr fontId="16"/>
  </si>
  <si>
    <t>D３位</t>
    <rPh sb="2" eb="3">
      <t>イ</t>
    </rPh>
    <phoneticPr fontId="16"/>
  </si>
  <si>
    <t>A２位</t>
    <rPh sb="2" eb="3">
      <t>イ</t>
    </rPh>
    <phoneticPr fontId="16"/>
  </si>
  <si>
    <t>B２位</t>
    <rPh sb="2" eb="3">
      <t>イ</t>
    </rPh>
    <phoneticPr fontId="16"/>
  </si>
  <si>
    <t>C２位</t>
    <rPh sb="2" eb="3">
      <t>イ</t>
    </rPh>
    <phoneticPr fontId="16"/>
  </si>
  <si>
    <t>D２位</t>
    <rPh sb="2" eb="3">
      <t>イ</t>
    </rPh>
    <phoneticPr fontId="16"/>
  </si>
  <si>
    <t>A１位</t>
    <rPh sb="2" eb="3">
      <t>イ</t>
    </rPh>
    <phoneticPr fontId="16"/>
  </si>
  <si>
    <t>B１位</t>
    <rPh sb="2" eb="3">
      <t>イ</t>
    </rPh>
    <phoneticPr fontId="16"/>
  </si>
  <si>
    <t>C１位</t>
    <rPh sb="2" eb="3">
      <t>イ</t>
    </rPh>
    <phoneticPr fontId="16"/>
  </si>
  <si>
    <t>D１位</t>
    <rPh sb="2" eb="3">
      <t>イ</t>
    </rPh>
    <phoneticPr fontId="16"/>
  </si>
  <si>
    <t>D３位</t>
    <phoneticPr fontId="16"/>
  </si>
  <si>
    <t>A３位‐D３位　勝者</t>
    <rPh sb="6" eb="7">
      <t>イ</t>
    </rPh>
    <rPh sb="8" eb="10">
      <t>ショウシャ</t>
    </rPh>
    <phoneticPr fontId="16"/>
  </si>
  <si>
    <t>A１位‐D１位　敗者</t>
    <phoneticPr fontId="16"/>
  </si>
  <si>
    <t>A２位‐D２位　敗者</t>
    <phoneticPr fontId="16"/>
  </si>
  <si>
    <t>A３位‐D３位　敗者</t>
    <phoneticPr fontId="16"/>
  </si>
  <si>
    <t>B３位‐C３位　敗者</t>
    <phoneticPr fontId="16"/>
  </si>
  <si>
    <t>B２位‐C２位　敗者</t>
    <phoneticPr fontId="16"/>
  </si>
  <si>
    <t>B３位‐C３位　勝者</t>
    <rPh sb="8" eb="10">
      <t>ショウシャ</t>
    </rPh>
    <phoneticPr fontId="16"/>
  </si>
  <si>
    <t>A２位‐D２位　勝者</t>
    <rPh sb="8" eb="10">
      <t>ショウシャ</t>
    </rPh>
    <phoneticPr fontId="16"/>
  </si>
  <si>
    <t>B２位‐C２位　勝者</t>
    <rPh sb="8" eb="10">
      <t>ショウシャ</t>
    </rPh>
    <phoneticPr fontId="16"/>
  </si>
  <si>
    <t>A１位‐D１位　勝者</t>
    <rPh sb="8" eb="10">
      <t>ショウシャ</t>
    </rPh>
    <phoneticPr fontId="16"/>
  </si>
  <si>
    <t>ﾌﾞﾛﾝｽﾞ3決</t>
    <phoneticPr fontId="16"/>
  </si>
  <si>
    <t>ﾌﾞﾛﾝｽﾞ決勝</t>
    <rPh sb="6" eb="8">
      <t>ケッショウ</t>
    </rPh>
    <phoneticPr fontId="16"/>
  </si>
  <si>
    <t>ﾌﾟﾚｰﾄ3決</t>
    <phoneticPr fontId="16"/>
  </si>
  <si>
    <t>ｶｯﾌﾟ3決</t>
    <phoneticPr fontId="16"/>
  </si>
  <si>
    <t>ﾌﾟﾚｰﾄ決勝</t>
    <rPh sb="5" eb="7">
      <t>ケッショウ</t>
    </rPh>
    <phoneticPr fontId="16"/>
  </si>
  <si>
    <t>ｶｯﾌﾟ決勝</t>
    <rPh sb="4" eb="6">
      <t>ケッショウ</t>
    </rPh>
    <phoneticPr fontId="16"/>
  </si>
  <si>
    <t>試合はランニングタイムで行い、基本時計は止めない。
軽度のけがは迅速に一時交代を行う。
それ以外（重傷等）で時計を止める場合は、レフリー判断とし、第３AR経由にて本部及び当該チームに連絡。</t>
    <rPh sb="0" eb="2">
      <t>シアイ</t>
    </rPh>
    <rPh sb="26" eb="28">
      <t>ケイド</t>
    </rPh>
    <rPh sb="32" eb="34">
      <t>ジンソク</t>
    </rPh>
    <rPh sb="35" eb="37">
      <t>イチジ</t>
    </rPh>
    <rPh sb="37" eb="39">
      <t>コウタイ</t>
    </rPh>
    <rPh sb="40" eb="41">
      <t>オコナ</t>
    </rPh>
    <rPh sb="46" eb="48">
      <t>イガイ</t>
    </rPh>
    <rPh sb="49" eb="51">
      <t>ジュウショウ</t>
    </rPh>
    <rPh sb="51" eb="52">
      <t>トウ</t>
    </rPh>
    <rPh sb="60" eb="62">
      <t>バアイ</t>
    </rPh>
    <rPh sb="68" eb="70">
      <t>ハンダン</t>
    </rPh>
    <rPh sb="73" eb="74">
      <t>ダイ</t>
    </rPh>
    <rPh sb="77" eb="79">
      <t>ケイユ</t>
    </rPh>
    <rPh sb="81" eb="83">
      <t>ホンブ</t>
    </rPh>
    <rPh sb="83" eb="84">
      <t>オヨ</t>
    </rPh>
    <rPh sb="85" eb="87">
      <t>トウガイ</t>
    </rPh>
    <rPh sb="91" eb="93">
      <t>レンラク</t>
    </rPh>
    <phoneticPr fontId="16"/>
  </si>
  <si>
    <t>中体連A</t>
    <rPh sb="0" eb="3">
      <t>チュウタイレン</t>
    </rPh>
    <phoneticPr fontId="16"/>
  </si>
  <si>
    <t>中体連B</t>
    <rPh sb="0" eb="3">
      <t>チュウタイレン</t>
    </rPh>
    <phoneticPr fontId="16"/>
  </si>
  <si>
    <t>対　　　　　戦</t>
    <phoneticPr fontId="16"/>
  </si>
  <si>
    <t>SAは試合当日のドレスチェック時に、セーフティアシスタント制度認定証の提示を行う。</t>
    <rPh sb="3" eb="7">
      <t>シアイトウジツ</t>
    </rPh>
    <rPh sb="15" eb="16">
      <t>ジ</t>
    </rPh>
    <rPh sb="29" eb="31">
      <t>セイド</t>
    </rPh>
    <rPh sb="31" eb="33">
      <t>ニンテイ</t>
    </rPh>
    <rPh sb="33" eb="34">
      <t>ショウ</t>
    </rPh>
    <rPh sb="35" eb="37">
      <t>テイジ</t>
    </rPh>
    <rPh sb="38" eb="39">
      <t>オコナ</t>
    </rPh>
    <phoneticPr fontId="16"/>
  </si>
  <si>
    <t>○</t>
    <phoneticPr fontId="16"/>
  </si>
  <si>
    <t>△</t>
    <phoneticPr fontId="16"/>
  </si>
  <si>
    <t>女子</t>
    <rPh sb="0" eb="2">
      <t>ジョシ</t>
    </rPh>
    <phoneticPr fontId="16"/>
  </si>
  <si>
    <t>（阪神JRC＋播州ＲＣ）</t>
    <rPh sb="1" eb="3">
      <t>ハンシン</t>
    </rPh>
    <phoneticPr fontId="16"/>
  </si>
  <si>
    <t>阪神ジュニアラガーズクラブ</t>
    <rPh sb="0" eb="2">
      <t>ハンシン</t>
    </rPh>
    <phoneticPr fontId="16"/>
  </si>
  <si>
    <t>阪神JRC</t>
    <rPh sb="0" eb="2">
      <t>ハンシン</t>
    </rPh>
    <phoneticPr fontId="16"/>
  </si>
  <si>
    <t>第28回兵庫県ジュニア・ラグビーフットボール大会（2025年）春季大会</t>
    <phoneticPr fontId="16"/>
  </si>
  <si>
    <t>RS単独（13チーム）：男子：明石加古川、芦屋、尼崎、伊丹、川西市、神戸、三田、宝塚、西神戸、西宮、兵庫県、姫路
　　　　　　　　　　　　：女子：マーメイズ兵庫／SCIX
RS合同（1チーム） ：男子：播州・阪神</t>
    <rPh sb="12" eb="14">
      <t>ダンシ</t>
    </rPh>
    <rPh sb="70" eb="72">
      <t>ジョシ</t>
    </rPh>
    <rPh sb="98" eb="100">
      <t>ダンシ</t>
    </rPh>
    <rPh sb="104" eb="106">
      <t>ハンシン</t>
    </rPh>
    <phoneticPr fontId="16"/>
  </si>
  <si>
    <t>2024年度1月開催スクール新人戦の結果により、順位確定可能上位4チームを別リーグとし、
それ以外のチームは抽選でリーグを決定する。
（例年：順位によりA→B→C→Dで割り当て。以下続けてD→C→B→A→A・・・）</t>
    <rPh sb="4" eb="6">
      <t>ネンド</t>
    </rPh>
    <rPh sb="7" eb="8">
      <t>ガツ</t>
    </rPh>
    <rPh sb="8" eb="10">
      <t>カイサイ</t>
    </rPh>
    <rPh sb="14" eb="17">
      <t>シンジンセン</t>
    </rPh>
    <rPh sb="18" eb="20">
      <t>ケッカ</t>
    </rPh>
    <rPh sb="24" eb="26">
      <t>ジュンイ</t>
    </rPh>
    <rPh sb="61" eb="63">
      <t>ケッテイ</t>
    </rPh>
    <rPh sb="71" eb="73">
      <t>ジュンイ</t>
    </rPh>
    <rPh sb="84" eb="85">
      <t>ワ</t>
    </rPh>
    <rPh sb="86" eb="87">
      <t>ア</t>
    </rPh>
    <rPh sb="89" eb="91">
      <t>イカ</t>
    </rPh>
    <rPh sb="91" eb="92">
      <t>ツヅ</t>
    </rPh>
    <phoneticPr fontId="16"/>
  </si>
  <si>
    <t>【芦屋ＲＳ】</t>
    <phoneticPr fontId="16"/>
  </si>
  <si>
    <t>【宝塚ＲＳ】</t>
    <phoneticPr fontId="16"/>
  </si>
  <si>
    <t>【伊丹ＲＳ】</t>
    <phoneticPr fontId="16"/>
  </si>
  <si>
    <t>【姫路ＲＳ】</t>
    <phoneticPr fontId="16"/>
  </si>
  <si>
    <t>【兵庫県ＲＳ】</t>
    <phoneticPr fontId="16"/>
  </si>
  <si>
    <t>【西神戸ＲＳ】</t>
    <phoneticPr fontId="16"/>
  </si>
  <si>
    <t>【三田ＲＣＪ】</t>
    <phoneticPr fontId="16"/>
  </si>
  <si>
    <t>【尼崎ＲＳ】</t>
    <phoneticPr fontId="16"/>
  </si>
  <si>
    <t>【西宮ＪＲＣ】</t>
    <phoneticPr fontId="16"/>
  </si>
  <si>
    <t>【明石加古川ＲＣ】</t>
    <phoneticPr fontId="16"/>
  </si>
  <si>
    <t>【川西市ＲＳ】</t>
    <phoneticPr fontId="16"/>
  </si>
  <si>
    <t>【神戸ＲＣＵ】</t>
    <phoneticPr fontId="16"/>
  </si>
  <si>
    <t>中体連A</t>
    <phoneticPr fontId="16"/>
  </si>
  <si>
    <t>中体連B</t>
    <phoneticPr fontId="16"/>
  </si>
  <si>
    <t>3年生</t>
    <rPh sb="1" eb="3">
      <t>ネンセイ</t>
    </rPh>
    <phoneticPr fontId="16"/>
  </si>
  <si>
    <t>2年生</t>
    <rPh sb="1" eb="3">
      <t>ネンセイ</t>
    </rPh>
    <phoneticPr fontId="16"/>
  </si>
  <si>
    <t>3年</t>
    <rPh sb="1" eb="2">
      <t>ネン</t>
    </rPh>
    <phoneticPr fontId="16"/>
  </si>
  <si>
    <t>2年</t>
    <rPh sb="1" eb="2">
      <t>ネン</t>
    </rPh>
    <phoneticPr fontId="16"/>
  </si>
  <si>
    <r>
      <t>参加費として、各チーム</t>
    </r>
    <r>
      <rPr>
        <b/>
        <sz val="11"/>
        <color rgb="FFFF0000"/>
        <rFont val="ＭＳ Ｐゴシック"/>
        <family val="3"/>
        <charset val="128"/>
      </rPr>
      <t>10,000円</t>
    </r>
    <r>
      <rPr>
        <sz val="11"/>
        <color indexed="8"/>
        <rFont val="ＭＳ Ｐゴシック"/>
        <family val="3"/>
        <charset val="128"/>
      </rPr>
      <t>を徴収する。（初日のドレスチェック時に提出）</t>
    </r>
    <rPh sb="17" eb="18">
      <t>エン</t>
    </rPh>
    <rPh sb="25" eb="27">
      <t>ショニチ</t>
    </rPh>
    <rPh sb="35" eb="36">
      <t>ジ</t>
    </rPh>
    <rPh sb="37" eb="39">
      <t>テイシュツ</t>
    </rPh>
    <phoneticPr fontId="16"/>
  </si>
  <si>
    <t>参加チーム　合計16チーム
スクール　　　男子：明石加古川、芦屋、尼崎、伊丹、川西市、神戸U　　　　　　　　　　　　  　
          　　　　　　　  三田、宝塚、西神戸、西宮、阪神、姫路、兵庫県、播州
　　　　　　　   女子：マーメイズ兵庫／SCIX
中体連　　　　Exhibition Matchで参加する</t>
    <rPh sb="21" eb="23">
      <t>ダンシ</t>
    </rPh>
    <rPh sb="94" eb="96">
      <t>ハンシン</t>
    </rPh>
    <rPh sb="117" eb="119">
      <t>ジョシ</t>
    </rPh>
    <rPh sb="133" eb="136">
      <t>チュウタイレン</t>
    </rPh>
    <rPh sb="157" eb="159">
      <t>サンカ</t>
    </rPh>
    <phoneticPr fontId="16"/>
  </si>
  <si>
    <r>
      <t xml:space="preserve">ヘッドキャップ､ショルダーガード、マウスガードは必ず着用すること。
スパイクのポイント及び爪等は、各チームにて事前にチェックしておくこと。
ウォターボーイとボールボーイ及び、セーフテｨーアシスタントは各チームで担当する事。
</t>
    </r>
    <r>
      <rPr>
        <sz val="11"/>
        <rFont val="ＭＳ Ｐゴシック"/>
        <family val="3"/>
        <charset val="128"/>
      </rPr>
      <t>※SAは自チーム以外の選手が倒れている場合でも即時対応が必須。
ビブスは各チームで準備する。</t>
    </r>
    <rPh sb="116" eb="117">
      <t>ジ</t>
    </rPh>
    <rPh sb="120" eb="122">
      <t>イガイ</t>
    </rPh>
    <rPh sb="123" eb="125">
      <t>センシュ</t>
    </rPh>
    <rPh sb="126" eb="127">
      <t>タオ</t>
    </rPh>
    <rPh sb="131" eb="133">
      <t>バアイ</t>
    </rPh>
    <rPh sb="135" eb="137">
      <t>ソクジ</t>
    </rPh>
    <rPh sb="137" eb="139">
      <t>タイオウ</t>
    </rPh>
    <rPh sb="140" eb="142">
      <t>ヒッス</t>
    </rPh>
    <rPh sb="148" eb="149">
      <t>カク</t>
    </rPh>
    <rPh sb="153" eb="155">
      <t>ジュンビ</t>
    </rPh>
    <phoneticPr fontId="16"/>
  </si>
  <si>
    <r>
      <t>ドレスチェックは、第1試合はキックオフ</t>
    </r>
    <r>
      <rPr>
        <b/>
        <sz val="11"/>
        <rFont val="ＭＳ Ｐゴシック"/>
        <family val="3"/>
        <charset val="128"/>
      </rPr>
      <t>50分前</t>
    </r>
    <r>
      <rPr>
        <sz val="11"/>
        <rFont val="ＭＳ Ｐゴシック"/>
        <family val="3"/>
        <charset val="128"/>
      </rPr>
      <t>に</t>
    </r>
    <r>
      <rPr>
        <sz val="11"/>
        <rFont val="ＭＳ Ｐゴシック"/>
        <family val="3"/>
        <charset val="128"/>
      </rPr>
      <t>、以降前試合のキックオフタイミングとする。(場所は会場にて指示する。)</t>
    </r>
    <phoneticPr fontId="16"/>
  </si>
  <si>
    <r>
      <t>スクラムはしっかり組み合い（激しく当らない）。</t>
    </r>
    <r>
      <rPr>
        <b/>
        <strike/>
        <sz val="11"/>
        <color rgb="FFFF0000"/>
        <rFont val="ＭＳ Ｐゴシック"/>
        <family val="3"/>
        <charset val="128"/>
      </rPr>
      <t>ロックは両足の裏側を必ず地面に付ける事。</t>
    </r>
    <phoneticPr fontId="16"/>
  </si>
  <si>
    <t>イエローカードにより一時出場停止時間、および怪我による一時交代（15分）の時間管理は、第3ARが行う</t>
    <rPh sb="10" eb="12">
      <t>イチジ</t>
    </rPh>
    <rPh sb="12" eb="14">
      <t>シュツジョウ</t>
    </rPh>
    <rPh sb="14" eb="16">
      <t>テイシ</t>
    </rPh>
    <rPh sb="16" eb="18">
      <t>ジカン</t>
    </rPh>
    <rPh sb="22" eb="24">
      <t>ケガ</t>
    </rPh>
    <rPh sb="27" eb="29">
      <t>イチジ</t>
    </rPh>
    <rPh sb="29" eb="31">
      <t>コウタイ</t>
    </rPh>
    <rPh sb="34" eb="35">
      <t>プン</t>
    </rPh>
    <rPh sb="37" eb="39">
      <t>ジカン</t>
    </rPh>
    <rPh sb="39" eb="41">
      <t>カンリ</t>
    </rPh>
    <rPh sb="43" eb="44">
      <t>ダイ</t>
    </rPh>
    <rPh sb="48" eb="49">
      <t>オコナ</t>
    </rPh>
    <phoneticPr fontId="16"/>
  </si>
  <si>
    <t>兵庫県RS</t>
    <rPh sb="0" eb="3">
      <t>ヒョウゴケン</t>
    </rPh>
    <phoneticPr fontId="16"/>
  </si>
  <si>
    <t>川西市ＲＳ</t>
    <rPh sb="0" eb="5">
      <t>カワニシシrs</t>
    </rPh>
    <phoneticPr fontId="16"/>
  </si>
  <si>
    <t>西宮JRC</t>
    <rPh sb="0" eb="5">
      <t>ニシノミヤjrc</t>
    </rPh>
    <phoneticPr fontId="16"/>
  </si>
  <si>
    <t>芦屋RS</t>
    <rPh sb="0" eb="4">
      <t>アシヤrs</t>
    </rPh>
    <phoneticPr fontId="16"/>
  </si>
  <si>
    <t>兵庫県RS</t>
    <phoneticPr fontId="16"/>
  </si>
  <si>
    <t>西宮JRC</t>
    <phoneticPr fontId="16"/>
  </si>
  <si>
    <t>川西市ＲＳ</t>
    <phoneticPr fontId="16"/>
  </si>
  <si>
    <t>芦屋RS</t>
    <phoneticPr fontId="16"/>
  </si>
  <si>
    <t>【姫路ＲＳ】</t>
  </si>
  <si>
    <t>【川西市ＲＳ】</t>
  </si>
  <si>
    <t>【兵庫県ＲＳ】</t>
  </si>
  <si>
    <t>【Ｄ　４】</t>
  </si>
  <si>
    <t>【神戸ＲＣＵ】</t>
  </si>
  <si>
    <t>【Ａ　２】</t>
  </si>
  <si>
    <t>【ＲＳ合同】</t>
  </si>
  <si>
    <t>【西宮ＪＲＣ】</t>
  </si>
  <si>
    <t>【三田ＲＣＪ】</t>
  </si>
  <si>
    <t>【Ａ　３】</t>
  </si>
  <si>
    <t>【尼崎ＲＳ】</t>
  </si>
  <si>
    <t>【宝塚ＲＳ】</t>
  </si>
  <si>
    <t>【明石加古川ＲＣ】</t>
  </si>
  <si>
    <t>【Ａ　１】</t>
  </si>
  <si>
    <t>【芦屋ＲＳ】</t>
  </si>
  <si>
    <t>【西神戸ＲＳ】</t>
  </si>
  <si>
    <t>【伊丹ＲＳ】</t>
  </si>
  <si>
    <t>48-14</t>
    <phoneticPr fontId="16"/>
  </si>
  <si>
    <t>14-48</t>
    <phoneticPr fontId="16"/>
  </si>
  <si>
    <t>17-24</t>
    <phoneticPr fontId="16"/>
  </si>
  <si>
    <t>24-17</t>
    <phoneticPr fontId="16"/>
  </si>
  <si>
    <t>28-5</t>
    <phoneticPr fontId="16"/>
  </si>
  <si>
    <t>5-28</t>
    <phoneticPr fontId="16"/>
  </si>
  <si>
    <t>31-12</t>
    <phoneticPr fontId="16"/>
  </si>
  <si>
    <t>12-31</t>
    <phoneticPr fontId="16"/>
  </si>
  <si>
    <t>49-7</t>
    <phoneticPr fontId="16"/>
  </si>
  <si>
    <t>7-49</t>
    <phoneticPr fontId="16"/>
  </si>
  <si>
    <t>49対7</t>
    <phoneticPr fontId="16"/>
  </si>
  <si>
    <t>12対31</t>
    <phoneticPr fontId="16"/>
  </si>
  <si>
    <t>28対5</t>
    <phoneticPr fontId="16"/>
  </si>
  <si>
    <t>17対24</t>
    <phoneticPr fontId="16"/>
  </si>
  <si>
    <t>48対14</t>
    <phoneticPr fontId="16"/>
  </si>
  <si>
    <t>トライ数</t>
    <phoneticPr fontId="16"/>
  </si>
  <si>
    <t>１</t>
    <phoneticPr fontId="16"/>
  </si>
  <si>
    <t>３</t>
    <phoneticPr fontId="16"/>
  </si>
  <si>
    <t>29対14</t>
    <phoneticPr fontId="16"/>
  </si>
  <si>
    <t>74対7</t>
    <phoneticPr fontId="16"/>
  </si>
  <si>
    <t>0対97</t>
    <phoneticPr fontId="16"/>
  </si>
  <si>
    <t>26対0</t>
    <phoneticPr fontId="16"/>
  </si>
  <si>
    <t>0対29</t>
    <phoneticPr fontId="16"/>
  </si>
  <si>
    <t>97-0</t>
    <phoneticPr fontId="16"/>
  </si>
  <si>
    <t>0-97</t>
    <phoneticPr fontId="16"/>
  </si>
  <si>
    <t>1勝1敗</t>
    <phoneticPr fontId="16"/>
  </si>
  <si>
    <t>26-0</t>
    <phoneticPr fontId="16"/>
  </si>
  <si>
    <t>0-26</t>
    <phoneticPr fontId="16"/>
  </si>
  <si>
    <t>2勝0敗</t>
    <phoneticPr fontId="16"/>
  </si>
  <si>
    <t>0-29</t>
    <phoneticPr fontId="16"/>
  </si>
  <si>
    <t>0勝2敗</t>
    <phoneticPr fontId="16"/>
  </si>
  <si>
    <t>29-0</t>
    <phoneticPr fontId="16"/>
  </si>
  <si>
    <t>29-14</t>
    <phoneticPr fontId="16"/>
  </si>
  <si>
    <t>74-7</t>
    <phoneticPr fontId="16"/>
  </si>
  <si>
    <t>14-29</t>
    <phoneticPr fontId="16"/>
  </si>
  <si>
    <t>7-74</t>
    <phoneticPr fontId="16"/>
  </si>
  <si>
    <t>9</t>
    <phoneticPr fontId="16"/>
  </si>
  <si>
    <t>17</t>
    <phoneticPr fontId="16"/>
  </si>
  <si>
    <t>0</t>
    <phoneticPr fontId="16"/>
  </si>
  <si>
    <t>8</t>
    <phoneticPr fontId="16"/>
  </si>
  <si>
    <t>5</t>
    <phoneticPr fontId="16"/>
  </si>
  <si>
    <t>1</t>
    <phoneticPr fontId="16"/>
  </si>
  <si>
    <t>3</t>
    <phoneticPr fontId="16"/>
  </si>
  <si>
    <t>７対24</t>
    <phoneticPr fontId="16"/>
  </si>
  <si>
    <t>7-24</t>
    <phoneticPr fontId="16"/>
  </si>
  <si>
    <t>24-7</t>
    <phoneticPr fontId="16"/>
  </si>
  <si>
    <t>2</t>
    <phoneticPr fontId="16"/>
  </si>
  <si>
    <t>35-0</t>
    <phoneticPr fontId="16"/>
  </si>
  <si>
    <t>2勝1敗</t>
    <rPh sb="1" eb="2">
      <t>ショウ</t>
    </rPh>
    <rPh sb="3" eb="4">
      <t>ハイ</t>
    </rPh>
    <phoneticPr fontId="16"/>
  </si>
  <si>
    <t>12</t>
    <phoneticPr fontId="16"/>
  </si>
  <si>
    <t>0-35</t>
    <phoneticPr fontId="16"/>
  </si>
  <si>
    <t>0勝3敗</t>
    <phoneticPr fontId="16"/>
  </si>
  <si>
    <t>26</t>
    <phoneticPr fontId="16"/>
  </si>
  <si>
    <t>63-0</t>
    <phoneticPr fontId="16"/>
  </si>
  <si>
    <t>0-63</t>
    <phoneticPr fontId="16"/>
  </si>
  <si>
    <t>1勝2敗</t>
    <phoneticPr fontId="16"/>
  </si>
  <si>
    <t>3勝0敗</t>
    <phoneticPr fontId="16"/>
  </si>
  <si>
    <t>4</t>
    <phoneticPr fontId="16"/>
  </si>
  <si>
    <t>105-0</t>
    <phoneticPr fontId="16"/>
  </si>
  <si>
    <t>25</t>
    <phoneticPr fontId="16"/>
  </si>
  <si>
    <t>21-10</t>
    <phoneticPr fontId="16"/>
  </si>
  <si>
    <t>10-21</t>
    <phoneticPr fontId="16"/>
  </si>
  <si>
    <t>21対10</t>
    <phoneticPr fontId="16"/>
  </si>
  <si>
    <t>105対0</t>
    <phoneticPr fontId="16"/>
  </si>
  <si>
    <t>63対0</t>
    <phoneticPr fontId="16"/>
  </si>
  <si>
    <t>35対0</t>
    <phoneticPr fontId="16"/>
  </si>
  <si>
    <t>0-15</t>
    <phoneticPr fontId="16"/>
  </si>
  <si>
    <t>芦屋RS</t>
    <rPh sb="0" eb="2">
      <t xml:space="preserve">アシヤ </t>
    </rPh>
    <phoneticPr fontId="16"/>
  </si>
  <si>
    <t>兵庫県RS</t>
    <rPh sb="0" eb="2">
      <t>ヒョウゴ</t>
    </rPh>
    <rPh sb="2" eb="3">
      <t>KEN</t>
    </rPh>
    <phoneticPr fontId="16"/>
  </si>
  <si>
    <t>西宮JRC</t>
    <rPh sb="0" eb="2">
      <t>NISH</t>
    </rPh>
    <phoneticPr fontId="16"/>
  </si>
  <si>
    <t>明石加古川RC</t>
    <rPh sb="0" eb="5">
      <t>AKASH</t>
    </rPh>
    <phoneticPr fontId="16"/>
  </si>
  <si>
    <t>尼崎RS</t>
    <rPh sb="0" eb="2">
      <t>AMAGASAK</t>
    </rPh>
    <phoneticPr fontId="16"/>
  </si>
  <si>
    <t>姫路RS</t>
    <rPh sb="0" eb="2">
      <t>HIMEJ</t>
    </rPh>
    <phoneticPr fontId="16"/>
  </si>
  <si>
    <t>西神戸RS</t>
    <rPh sb="0" eb="3">
      <t>NISH</t>
    </rPh>
    <phoneticPr fontId="16"/>
  </si>
  <si>
    <t>伊丹RS</t>
    <rPh sb="0" eb="2">
      <t>ITAM</t>
    </rPh>
    <phoneticPr fontId="16"/>
  </si>
  <si>
    <t>RS合同</t>
    <rPh sb="2" eb="4">
      <t>GOUD</t>
    </rPh>
    <phoneticPr fontId="16"/>
  </si>
  <si>
    <t>川西市RS</t>
    <rPh sb="0" eb="3">
      <t>KAWANISH</t>
    </rPh>
    <phoneticPr fontId="16"/>
  </si>
  <si>
    <t>宝塚RS</t>
    <rPh sb="0" eb="2">
      <t>TAKAR</t>
    </rPh>
    <phoneticPr fontId="16"/>
  </si>
  <si>
    <t>三田RCJ</t>
    <rPh sb="0" eb="2">
      <t>SANND</t>
    </rPh>
    <phoneticPr fontId="16"/>
  </si>
  <si>
    <t>神戸RCU</t>
    <rPh sb="0" eb="2">
      <t>KOUB</t>
    </rPh>
    <phoneticPr fontId="16"/>
  </si>
  <si>
    <t>芦屋RS</t>
    <rPh sb="0" eb="2">
      <t>ASHIYAR</t>
    </rPh>
    <phoneticPr fontId="16"/>
  </si>
  <si>
    <t>神戸RCU・芦屋RS</t>
    <rPh sb="0" eb="2">
      <t>KOUB</t>
    </rPh>
    <rPh sb="6" eb="8">
      <t>ASHIY</t>
    </rPh>
    <phoneticPr fontId="16"/>
  </si>
  <si>
    <t>０対４２</t>
    <phoneticPr fontId="16"/>
  </si>
  <si>
    <t>１９対１７</t>
    <phoneticPr fontId="16"/>
  </si>
  <si>
    <t>５４対５</t>
    <phoneticPr fontId="16"/>
  </si>
  <si>
    <t>１４対４０</t>
    <phoneticPr fontId="16"/>
  </si>
  <si>
    <t>４７対７</t>
    <phoneticPr fontId="16"/>
  </si>
  <si>
    <t>１２対５</t>
    <phoneticPr fontId="16"/>
  </si>
  <si>
    <t>RS合同</t>
    <rPh sb="2" eb="4">
      <t>GOUDO</t>
    </rPh>
    <phoneticPr fontId="16"/>
  </si>
  <si>
    <t>兵庫県RS</t>
    <rPh sb="0" eb="3">
      <t>HYOUG</t>
    </rPh>
    <phoneticPr fontId="16"/>
  </si>
  <si>
    <t>芦屋RS</t>
    <rPh sb="0" eb="2">
      <t>ASHIY</t>
    </rPh>
    <phoneticPr fontId="16"/>
  </si>
  <si>
    <t>B１位‐C１位　勝者</t>
    <rPh sb="8" eb="10">
      <t>ショウシャ</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</si>
</sst>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h:mm;@"/>
    <numFmt numFmtId="177" formatCode="General&quot;分&quot;"/>
    <numFmt numFmtId="178" formatCode="m&quot;月&quot;d&quot;日&quot;;@"/>
    <numFmt numFmtId="179" formatCode="yyyy&quot;年&quot;m&quot;月&quot;d&quot;日&quot;;@"/>
    <numFmt numFmtId="180" formatCode="0&quot;位&quot;"/>
  </numFmts>
  <fonts count="34">
    <font>
      <sz val="11"/>
      <name val="ＭＳ Ｐゴシック"/>
      <family val="3"/>
      <charset val="128"/>
    </font>
    <font>
      <sz val="11"/>
      <color indexed="8"/>
      <name val="ＭＳ Ｐゴシック"/>
      <family val="3"/>
      <charset val="128"/>
    </font>
    <font>
      <b/>
      <sz val="20"/>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sz val="12"/>
      <name val="ＭＳ Ｐゴシック"/>
      <family val="3"/>
      <charset val="128"/>
    </font>
    <font>
      <sz val="11"/>
      <color indexed="10"/>
      <name val="ＭＳ Ｐゴシック"/>
      <family val="3"/>
      <charset val="128"/>
    </font>
    <font>
      <sz val="14"/>
      <name val="ＭＳ Ｐゴシック"/>
      <family val="3"/>
      <charset val="128"/>
    </font>
    <font>
      <b/>
      <sz val="12"/>
      <name val="ＭＳ Ｐゴシック"/>
      <family val="3"/>
      <charset val="128"/>
    </font>
    <font>
      <sz val="11"/>
      <name val="ＭＳ ゴシック"/>
      <family val="3"/>
      <charset val="128"/>
    </font>
    <font>
      <sz val="12"/>
      <name val="ＭＳ ゴシック"/>
      <family val="3"/>
      <charset val="128"/>
    </font>
    <font>
      <sz val="9"/>
      <name val="ＪＳ明朝"/>
      <family val="3"/>
      <charset val="128"/>
    </font>
    <font>
      <sz val="16"/>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2.5"/>
      <name val="ＭＳ ゴシック"/>
      <family val="3"/>
      <charset val="128"/>
    </font>
    <font>
      <sz val="18"/>
      <name val="ＭＳ Ｐゴシック"/>
      <family val="3"/>
      <charset val="128"/>
    </font>
    <font>
      <sz val="28"/>
      <name val="ＭＳ Ｐゴシック"/>
      <family val="3"/>
      <charset val="128"/>
    </font>
    <font>
      <sz val="36"/>
      <name val="ＭＳ Ｐゴシック"/>
      <family val="3"/>
      <charset val="128"/>
    </font>
    <font>
      <b/>
      <u/>
      <sz val="20"/>
      <name val="ＭＳ Ｐゴシック"/>
      <family val="3"/>
      <charset val="128"/>
    </font>
    <font>
      <u/>
      <sz val="20"/>
      <name val="ＭＳ Ｐゴシック"/>
      <family val="3"/>
      <charset val="128"/>
    </font>
    <font>
      <sz val="11"/>
      <color theme="0"/>
      <name val="ＭＳ Ｐゴシック"/>
      <family val="3"/>
      <charset val="128"/>
    </font>
    <font>
      <sz val="11"/>
      <color theme="1"/>
      <name val="ＭＳ Ｐゴシック"/>
      <family val="3"/>
      <charset val="128"/>
    </font>
    <font>
      <b/>
      <sz val="11"/>
      <color rgb="FFFF0000"/>
      <name val="ＭＳ Ｐゴシック"/>
      <family val="3"/>
      <charset val="128"/>
    </font>
    <font>
      <b/>
      <sz val="11"/>
      <name val="ＭＳ Ｐゴシック"/>
      <family val="3"/>
      <charset val="128"/>
    </font>
    <font>
      <strike/>
      <sz val="11"/>
      <color rgb="FFFF0000"/>
      <name val="ＭＳ Ｐゴシック"/>
      <family val="3"/>
      <charset val="128"/>
    </font>
    <font>
      <b/>
      <strike/>
      <sz val="11"/>
      <color rgb="FFFF0000"/>
      <name val="ＭＳ Ｐゴシック"/>
      <family val="3"/>
      <charset val="128"/>
    </font>
    <font>
      <sz val="11"/>
      <color rgb="FFFF0000"/>
      <name val="ＭＳ Ｐゴシック"/>
      <family val="3"/>
      <charset val="128"/>
    </font>
    <font>
      <sz val="11"/>
      <name val="ＭＳ Ｐゴシック"/>
      <family val="2"/>
      <charset val="128"/>
    </font>
    <font>
      <sz val="18"/>
      <name val="ＭＳ Ｐゴシック"/>
      <family val="2"/>
      <charset val="128"/>
    </font>
    <font>
      <sz val="16"/>
      <name val="ＭＳ Ｐゴシック"/>
      <family val="2"/>
      <charset val="128"/>
    </font>
  </fonts>
  <fills count="10">
    <fill>
      <patternFill patternType="none"/>
    </fill>
    <fill>
      <patternFill patternType="gray125"/>
    </fill>
    <fill>
      <patternFill patternType="solid">
        <fgColor rgb="FFFFFF00"/>
        <bgColor indexed="64"/>
      </patternFill>
    </fill>
    <fill>
      <patternFill patternType="solid">
        <fgColor rgb="FF7030A0"/>
        <bgColor indexed="64"/>
      </patternFill>
    </fill>
    <fill>
      <patternFill patternType="solid">
        <fgColor rgb="FF00B0F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1" tint="0.499984740745262"/>
        <bgColor indexed="64"/>
      </patternFill>
    </fill>
  </fills>
  <borders count="147">
    <border>
      <left/>
      <right/>
      <top/>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style="thin">
        <color indexed="64"/>
      </bottom>
      <diagonal/>
    </border>
    <border>
      <left style="medium">
        <color indexed="64"/>
      </left>
      <right style="hair">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dotted">
        <color indexed="64"/>
      </right>
      <top style="medium">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style="thin">
        <color indexed="64"/>
      </top>
      <bottom/>
      <diagonal/>
    </border>
    <border>
      <left/>
      <right style="dotted">
        <color indexed="64"/>
      </right>
      <top/>
      <bottom style="thin">
        <color indexed="64"/>
      </bottom>
      <diagonal/>
    </border>
    <border>
      <left style="medium">
        <color indexed="64"/>
      </left>
      <right style="dotted">
        <color indexed="64"/>
      </right>
      <top/>
      <bottom/>
      <diagonal/>
    </border>
    <border>
      <left style="medium">
        <color indexed="64"/>
      </left>
      <right style="dotted">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style="hair">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diagonalDown="1">
      <left style="medium">
        <color indexed="64"/>
      </left>
      <right style="medium">
        <color indexed="64"/>
      </right>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Down="1">
      <left style="medium">
        <color indexed="64"/>
      </left>
      <right style="medium">
        <color indexed="64"/>
      </right>
      <top style="thin">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diagonalDown="1">
      <left style="medium">
        <color indexed="64"/>
      </left>
      <right/>
      <top style="medium">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Down="1">
      <left style="medium">
        <color indexed="64"/>
      </left>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right style="medium">
        <color indexed="64"/>
      </right>
      <top style="medium">
        <color indexed="64"/>
      </top>
      <bottom style="thin">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left/>
      <right/>
      <top/>
      <bottom style="thin">
        <color theme="1"/>
      </bottom>
      <diagonal/>
    </border>
    <border>
      <left/>
      <right/>
      <top style="thin">
        <color theme="1"/>
      </top>
      <bottom/>
      <diagonal/>
    </border>
    <border>
      <left/>
      <right style="thin">
        <color indexed="64"/>
      </right>
      <top style="thin">
        <color theme="1"/>
      </top>
      <bottom/>
      <diagonal/>
    </border>
    <border>
      <left/>
      <right style="thin">
        <color indexed="64"/>
      </right>
      <top/>
      <bottom style="thin">
        <color theme="1"/>
      </bottom>
      <diagonal/>
    </border>
    <border>
      <left style="medium">
        <color indexed="64"/>
      </left>
      <right style="medium">
        <color indexed="64"/>
      </right>
      <top style="medium">
        <color indexed="64"/>
      </top>
      <bottom style="thin">
        <color theme="1"/>
      </bottom>
      <diagonal/>
    </border>
    <border>
      <left/>
      <right style="medium">
        <color indexed="64"/>
      </right>
      <top style="medium">
        <color indexed="64"/>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medium">
        <color theme="1"/>
      </left>
      <right/>
      <top/>
      <bottom style="medium">
        <color theme="1"/>
      </bottom>
      <diagonal/>
    </border>
    <border>
      <left/>
      <right style="medium">
        <color theme="1"/>
      </right>
      <top/>
      <bottom style="medium">
        <color theme="1"/>
      </bottom>
      <diagonal/>
    </border>
    <border>
      <left/>
      <right/>
      <top/>
      <bottom style="medium">
        <color theme="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indexed="64"/>
      </right>
      <top style="medium">
        <color indexed="64"/>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theme="1"/>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diagonalDown="1">
      <left style="thin">
        <color indexed="64"/>
      </left>
      <right style="thin">
        <color indexed="64"/>
      </right>
      <top/>
      <bottom style="medium">
        <color indexed="64"/>
      </bottom>
      <diagonal style="thin">
        <color indexed="64"/>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thick">
        <color rgb="FFFF0000"/>
      </left>
      <right/>
      <top style="thin">
        <color indexed="64"/>
      </top>
      <bottom/>
      <diagonal/>
    </border>
    <border>
      <left style="thick">
        <color rgb="FFFF0000"/>
      </left>
      <right/>
      <top/>
      <bottom style="thin">
        <color indexed="64"/>
      </bottom>
      <diagonal/>
    </border>
    <border>
      <left/>
      <right style="thick">
        <color rgb="FFFF0000"/>
      </right>
      <top style="thick">
        <color rgb="FFFF0000"/>
      </top>
      <bottom/>
      <diagonal/>
    </border>
    <border>
      <left/>
      <right style="thick">
        <color rgb="FFFF0000"/>
      </right>
      <top/>
      <bottom/>
      <diagonal/>
    </border>
  </borders>
  <cellStyleXfs count="5">
    <xf numFmtId="0" fontId="0" fillId="0" borderId="0"/>
    <xf numFmtId="6" fontId="15" fillId="0" borderId="0" applyFont="0" applyFill="0" applyBorder="0" applyAlignment="0" applyProtection="0"/>
    <xf numFmtId="6" fontId="15" fillId="0" borderId="0" applyFont="0" applyFill="0" applyBorder="0" applyAlignment="0" applyProtection="0"/>
    <xf numFmtId="0" fontId="15" fillId="0" borderId="0">
      <alignment vertical="center"/>
    </xf>
    <xf numFmtId="0" fontId="15" fillId="0" borderId="0">
      <alignment vertical="center"/>
    </xf>
  </cellStyleXfs>
  <cellXfs count="561">
    <xf numFmtId="0" fontId="0" fillId="0" borderId="0" xfId="0"/>
    <xf numFmtId="0" fontId="0" fillId="0" borderId="0" xfId="0" applyAlignment="1">
      <alignment horizontal="center"/>
    </xf>
    <xf numFmtId="0" fontId="2" fillId="0" borderId="0" xfId="0" applyFont="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xf>
    <xf numFmtId="0" fontId="0" fillId="0" borderId="0" xfId="0" applyAlignment="1">
      <alignment horizontal="center" vertical="center" shrinkToFit="1"/>
    </xf>
    <xf numFmtId="0" fontId="4" fillId="0" borderId="0" xfId="0" applyFont="1" applyAlignment="1">
      <alignment horizontal="center" vertical="center" wrapText="1"/>
    </xf>
    <xf numFmtId="0" fontId="0" fillId="0" borderId="0" xfId="0" applyAlignment="1">
      <alignment vertical="center"/>
    </xf>
    <xf numFmtId="0" fontId="0" fillId="0" borderId="0" xfId="0" applyAlignment="1">
      <alignment horizontal="distributed" vertical="center" shrinkToFit="1"/>
    </xf>
    <xf numFmtId="0" fontId="7"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6" fillId="0" borderId="0" xfId="0" applyFont="1" applyAlignment="1">
      <alignment horizontal="center" vertical="center"/>
    </xf>
    <xf numFmtId="0" fontId="0" fillId="0" borderId="2" xfId="0" applyBorder="1" applyAlignment="1">
      <alignment horizontal="center" vertical="center" shrinkToFit="1"/>
    </xf>
    <xf numFmtId="0" fontId="15" fillId="0" borderId="0" xfId="3">
      <alignment vertical="center"/>
    </xf>
    <xf numFmtId="0" fontId="15" fillId="2" borderId="0" xfId="3" applyFill="1">
      <alignment vertical="center"/>
    </xf>
    <xf numFmtId="0" fontId="24" fillId="3" borderId="4" xfId="3" applyFont="1" applyFill="1" applyBorder="1">
      <alignment vertical="center"/>
    </xf>
    <xf numFmtId="20" fontId="15" fillId="0" borderId="0" xfId="3" applyNumberFormat="1">
      <alignment vertical="center"/>
    </xf>
    <xf numFmtId="20" fontId="24" fillId="4" borderId="4" xfId="3" applyNumberFormat="1" applyFont="1" applyFill="1" applyBorder="1" applyAlignment="1" applyProtection="1">
      <alignment horizontal="left" vertical="center"/>
      <protection locked="0"/>
    </xf>
    <xf numFmtId="0" fontId="24" fillId="3" borderId="4" xfId="3" applyFont="1" applyFill="1" applyBorder="1" applyAlignment="1">
      <alignment horizontal="center" vertical="center"/>
    </xf>
    <xf numFmtId="177" fontId="24" fillId="4" borderId="4" xfId="3" applyNumberFormat="1" applyFont="1" applyFill="1" applyBorder="1" applyAlignment="1" applyProtection="1">
      <alignment horizontal="center" vertical="center"/>
      <protection locked="0"/>
    </xf>
    <xf numFmtId="20" fontId="15" fillId="2" borderId="4" xfId="3" applyNumberFormat="1" applyFill="1" applyBorder="1">
      <alignment vertical="center"/>
    </xf>
    <xf numFmtId="0" fontId="24" fillId="4" borderId="4" xfId="3" applyFont="1" applyFill="1" applyBorder="1" applyAlignment="1" applyProtection="1">
      <alignment horizontal="center" vertical="center"/>
      <protection locked="0"/>
    </xf>
    <xf numFmtId="20" fontId="15" fillId="5" borderId="4" xfId="3" applyNumberFormat="1" applyFill="1" applyBorder="1">
      <alignment vertical="center"/>
    </xf>
    <xf numFmtId="0" fontId="15" fillId="5" borderId="0" xfId="3" applyFill="1">
      <alignment vertical="center"/>
    </xf>
    <xf numFmtId="0" fontId="15" fillId="4" borderId="0" xfId="3" applyFill="1">
      <alignment vertical="center"/>
    </xf>
    <xf numFmtId="20" fontId="15" fillId="6" borderId="4" xfId="3" applyNumberFormat="1" applyFill="1" applyBorder="1">
      <alignment vertical="center"/>
    </xf>
    <xf numFmtId="0" fontId="1" fillId="0" borderId="4" xfId="0"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horizontal="left" vertical="center"/>
    </xf>
    <xf numFmtId="0" fontId="1" fillId="0" borderId="4" xfId="0" applyFont="1" applyBorder="1" applyAlignment="1">
      <alignment horizontal="left" vertical="center" wrapText="1"/>
    </xf>
    <xf numFmtId="0" fontId="0" fillId="0" borderId="0" xfId="0" applyAlignment="1">
      <alignment vertical="top"/>
    </xf>
    <xf numFmtId="0" fontId="7" fillId="0" borderId="0" xfId="0" applyFont="1" applyAlignment="1">
      <alignment horizontal="center" vertical="center" shrinkToFit="1"/>
    </xf>
    <xf numFmtId="0" fontId="0" fillId="0" borderId="0" xfId="0" applyAlignment="1">
      <alignment vertical="center" shrinkToFit="1"/>
    </xf>
    <xf numFmtId="20" fontId="0" fillId="0" borderId="0" xfId="0" applyNumberFormat="1" applyAlignment="1">
      <alignment horizontal="center" vertical="center" shrinkToFit="1"/>
    </xf>
    <xf numFmtId="176" fontId="9" fillId="0" borderId="0" xfId="0" applyNumberFormat="1" applyFont="1" applyAlignment="1">
      <alignment horizontal="center" vertical="center" shrinkToFit="1"/>
    </xf>
    <xf numFmtId="0" fontId="4" fillId="0" borderId="0" xfId="0" applyFont="1" applyAlignment="1">
      <alignment horizontal="center" vertical="center" shrinkToFit="1"/>
    </xf>
    <xf numFmtId="0" fontId="0" fillId="0" borderId="6" xfId="0" applyBorder="1" applyAlignment="1">
      <alignment horizontal="center" vertical="center"/>
    </xf>
    <xf numFmtId="0" fontId="0" fillId="0" borderId="0" xfId="0" applyAlignment="1">
      <alignment horizontal="right" vertical="center"/>
    </xf>
    <xf numFmtId="0" fontId="7" fillId="0" borderId="0" xfId="0" applyFont="1" applyAlignment="1">
      <alignment vertical="center"/>
    </xf>
    <xf numFmtId="0" fontId="0" fillId="0" borderId="0" xfId="0" applyAlignment="1">
      <alignment horizontal="distributed" vertical="center"/>
    </xf>
    <xf numFmtId="0" fontId="7" fillId="0" borderId="0" xfId="0" applyFont="1" applyAlignment="1">
      <alignment horizontal="distributed"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8" fillId="0" borderId="0" xfId="0" applyFont="1" applyAlignment="1">
      <alignment horizontal="distributed" vertical="center"/>
    </xf>
    <xf numFmtId="0" fontId="0" fillId="0" borderId="6" xfId="0" applyBorder="1" applyAlignment="1">
      <alignment vertical="center" shrinkToFit="1"/>
    </xf>
    <xf numFmtId="0" fontId="0" fillId="0" borderId="7" xfId="0"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0" borderId="109" xfId="0" applyBorder="1" applyAlignment="1">
      <alignment vertical="center" shrinkToFit="1"/>
    </xf>
    <xf numFmtId="0" fontId="6" fillId="0" borderId="0" xfId="0" applyFont="1" applyAlignment="1">
      <alignment horizontal="center" vertical="center" shrinkToFit="1"/>
    </xf>
    <xf numFmtId="0" fontId="6" fillId="0" borderId="0" xfId="0" applyFont="1" applyAlignment="1">
      <alignment vertical="center" shrinkToFit="1"/>
    </xf>
    <xf numFmtId="0" fontId="10" fillId="0" borderId="0" xfId="0" applyFont="1" applyAlignment="1">
      <alignment horizontal="center" vertical="center" shrinkToFit="1"/>
    </xf>
    <xf numFmtId="0" fontId="0" fillId="0" borderId="4" xfId="0" applyBorder="1" applyAlignment="1">
      <alignment vertical="center" wrapText="1"/>
    </xf>
    <xf numFmtId="0" fontId="0" fillId="0" borderId="110" xfId="0" applyBorder="1" applyAlignment="1">
      <alignment vertical="center" shrinkToFit="1"/>
    </xf>
    <xf numFmtId="0" fontId="0" fillId="0" borderId="9" xfId="0" applyBorder="1" applyAlignment="1">
      <alignment vertical="center" shrinkToFit="1"/>
    </xf>
    <xf numFmtId="0" fontId="10" fillId="0" borderId="0" xfId="3" applyFont="1">
      <alignment vertical="center"/>
    </xf>
    <xf numFmtId="0" fontId="15" fillId="0" borderId="4" xfId="3" applyBorder="1">
      <alignment vertical="center"/>
    </xf>
    <xf numFmtId="0" fontId="0" fillId="0" borderId="0" xfId="3" applyFont="1">
      <alignment vertical="center"/>
    </xf>
    <xf numFmtId="0" fontId="11" fillId="0" borderId="0" xfId="3" applyFont="1">
      <alignment vertical="center"/>
    </xf>
    <xf numFmtId="0" fontId="17" fillId="0" borderId="0" xfId="3" applyFont="1">
      <alignment vertical="center"/>
    </xf>
    <xf numFmtId="0" fontId="18" fillId="0" borderId="0" xfId="3" applyFont="1">
      <alignment vertical="center"/>
    </xf>
    <xf numFmtId="0" fontId="15" fillId="0" borderId="4" xfId="3" applyBorder="1" applyAlignment="1">
      <alignment horizontal="center" vertical="center"/>
    </xf>
    <xf numFmtId="0" fontId="24" fillId="0" borderId="4" xfId="3" applyFont="1" applyBorder="1">
      <alignment vertical="center"/>
    </xf>
    <xf numFmtId="31" fontId="15" fillId="0" borderId="4" xfId="3" applyNumberFormat="1" applyBorder="1">
      <alignment vertical="center"/>
    </xf>
    <xf numFmtId="179" fontId="15" fillId="0" borderId="4" xfId="3" applyNumberFormat="1" applyBorder="1">
      <alignment vertical="center"/>
    </xf>
    <xf numFmtId="20" fontId="15" fillId="0" borderId="4" xfId="3" applyNumberFormat="1" applyBorder="1">
      <alignment vertical="center"/>
    </xf>
    <xf numFmtId="0" fontId="17" fillId="0" borderId="0" xfId="3" applyFont="1" applyAlignment="1">
      <alignment horizontal="left" vertical="center"/>
    </xf>
    <xf numFmtId="0" fontId="15" fillId="0" borderId="0" xfId="3" applyAlignment="1">
      <alignment vertical="center" shrinkToFit="1"/>
    </xf>
    <xf numFmtId="56" fontId="15" fillId="0" borderId="0" xfId="3" applyNumberFormat="1">
      <alignment vertical="center"/>
    </xf>
    <xf numFmtId="31" fontId="15" fillId="2" borderId="4" xfId="3" applyNumberFormat="1" applyFill="1" applyBorder="1">
      <alignment vertical="center"/>
    </xf>
    <xf numFmtId="0" fontId="25" fillId="0" borderId="4" xfId="3" applyFont="1" applyBorder="1">
      <alignment vertical="center"/>
    </xf>
    <xf numFmtId="0" fontId="25" fillId="0" borderId="0" xfId="3" applyFont="1">
      <alignment vertical="center"/>
    </xf>
    <xf numFmtId="20" fontId="25" fillId="0" borderId="4" xfId="3" applyNumberFormat="1" applyFont="1" applyBorder="1" applyAlignment="1" applyProtection="1">
      <alignment horizontal="left" vertical="center"/>
      <protection locked="0"/>
    </xf>
    <xf numFmtId="20" fontId="25" fillId="0" borderId="0" xfId="3" applyNumberFormat="1" applyFont="1">
      <alignment vertical="center"/>
    </xf>
    <xf numFmtId="0" fontId="25" fillId="0" borderId="0" xfId="0" applyFont="1"/>
    <xf numFmtId="177" fontId="25" fillId="0" borderId="4" xfId="3" applyNumberFormat="1" applyFont="1" applyBorder="1" applyAlignment="1" applyProtection="1">
      <alignment horizontal="center" vertical="center"/>
      <protection locked="0"/>
    </xf>
    <xf numFmtId="20" fontId="25" fillId="0" borderId="4" xfId="3" applyNumberFormat="1" applyFont="1" applyBorder="1">
      <alignment vertical="center"/>
    </xf>
    <xf numFmtId="0" fontId="25" fillId="0" borderId="4" xfId="3" applyFont="1" applyBorder="1" applyAlignment="1" applyProtection="1">
      <alignment horizontal="center" vertical="center"/>
      <protection locked="0"/>
    </xf>
    <xf numFmtId="0" fontId="26" fillId="0" borderId="4" xfId="3" applyFont="1" applyBorder="1" applyAlignment="1">
      <alignment horizontal="center" vertical="center"/>
    </xf>
    <xf numFmtId="0" fontId="15" fillId="2" borderId="4" xfId="3" applyFill="1" applyBorder="1">
      <alignment vertical="center"/>
    </xf>
    <xf numFmtId="0" fontId="4" fillId="0" borderId="0" xfId="0" applyFont="1" applyAlignment="1">
      <alignment horizontal="center"/>
    </xf>
    <xf numFmtId="0" fontId="0" fillId="0" borderId="1" xfId="0" applyBorder="1" applyAlignment="1">
      <alignment horizontal="center" vertical="center"/>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20" fontId="0" fillId="0" borderId="18" xfId="0" applyNumberFormat="1" applyBorder="1" applyAlignment="1">
      <alignment horizontal="center" vertical="center" wrapText="1"/>
    </xf>
    <xf numFmtId="20" fontId="0" fillId="0" borderId="19" xfId="0" applyNumberFormat="1" applyBorder="1" applyAlignment="1">
      <alignment horizontal="center" vertical="center"/>
    </xf>
    <xf numFmtId="0" fontId="4" fillId="0" borderId="20" xfId="0" applyFont="1" applyBorder="1" applyAlignment="1">
      <alignment horizontal="center" vertical="center" shrinkToFit="1"/>
    </xf>
    <xf numFmtId="0" fontId="0" fillId="0" borderId="22" xfId="0" applyBorder="1" applyAlignment="1">
      <alignment horizontal="center" vertical="center" shrinkToFit="1"/>
    </xf>
    <xf numFmtId="0" fontId="4" fillId="0" borderId="24"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20" fontId="0" fillId="0" borderId="31" xfId="0" applyNumberFormat="1" applyBorder="1" applyAlignment="1">
      <alignment horizontal="center" vertical="center"/>
    </xf>
    <xf numFmtId="0" fontId="0" fillId="0" borderId="24" xfId="0" applyBorder="1" applyAlignment="1">
      <alignment horizontal="center" vertical="center"/>
    </xf>
    <xf numFmtId="20" fontId="0" fillId="0" borderId="32" xfId="0" applyNumberFormat="1" applyBorder="1" applyAlignment="1">
      <alignment horizontal="center" vertical="center"/>
    </xf>
    <xf numFmtId="20" fontId="0" fillId="0" borderId="25" xfId="0" applyNumberFormat="1" applyBorder="1" applyAlignment="1">
      <alignment horizontal="center" vertical="center"/>
    </xf>
    <xf numFmtId="176" fontId="0" fillId="0" borderId="12" xfId="0" applyNumberFormat="1" applyBorder="1" applyAlignment="1">
      <alignment horizontal="center" vertical="center"/>
    </xf>
    <xf numFmtId="0" fontId="4" fillId="0" borderId="35" xfId="0" applyFont="1" applyBorder="1" applyAlignment="1">
      <alignment horizontal="center" vertical="center" shrinkToFit="1"/>
    </xf>
    <xf numFmtId="0" fontId="0" fillId="0" borderId="36" xfId="0" applyBorder="1" applyAlignment="1">
      <alignment horizontal="center" vertical="center" shrinkToFit="1"/>
    </xf>
    <xf numFmtId="0" fontId="4" fillId="0" borderId="34" xfId="0" applyFont="1" applyBorder="1" applyAlignment="1">
      <alignment horizontal="center" vertical="center" shrinkToFit="1"/>
    </xf>
    <xf numFmtId="176" fontId="0" fillId="0" borderId="25" xfId="0" applyNumberFormat="1" applyBorder="1" applyAlignment="1">
      <alignment horizontal="center" vertical="center"/>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20" fontId="0" fillId="0" borderId="46" xfId="0" applyNumberFormat="1" applyBorder="1" applyAlignment="1">
      <alignment horizontal="center" vertical="center"/>
    </xf>
    <xf numFmtId="20" fontId="0" fillId="0" borderId="47" xfId="0" applyNumberFormat="1" applyBorder="1" applyAlignment="1">
      <alignment horizontal="center" vertical="center"/>
    </xf>
    <xf numFmtId="0" fontId="4" fillId="0" borderId="49" xfId="0" applyFont="1" applyBorder="1" applyAlignment="1">
      <alignment horizontal="center" vertical="center" shrinkToFit="1"/>
    </xf>
    <xf numFmtId="0" fontId="4" fillId="0" borderId="51" xfId="0" applyFont="1" applyBorder="1" applyAlignment="1">
      <alignment horizontal="center" vertical="center" shrinkToFit="1"/>
    </xf>
    <xf numFmtId="0" fontId="0" fillId="0" borderId="52" xfId="0" applyBorder="1"/>
    <xf numFmtId="0" fontId="0" fillId="0" borderId="53" xfId="0" applyBorder="1"/>
    <xf numFmtId="0" fontId="0" fillId="0" borderId="14" xfId="0" applyBorder="1"/>
    <xf numFmtId="0" fontId="7" fillId="0" borderId="46" xfId="0" applyFont="1" applyBorder="1" applyAlignment="1">
      <alignment horizontal="center" vertical="center" wrapText="1"/>
    </xf>
    <xf numFmtId="0" fontId="0" fillId="0" borderId="37" xfId="0" applyBorder="1" applyAlignment="1">
      <alignment horizontal="center" vertical="center"/>
    </xf>
    <xf numFmtId="0" fontId="0" fillId="0" borderId="48" xfId="0" applyBorder="1" applyAlignment="1">
      <alignment horizontal="center" vertical="center"/>
    </xf>
    <xf numFmtId="0" fontId="5" fillId="0" borderId="27" xfId="0" applyFont="1" applyBorder="1" applyAlignment="1">
      <alignment horizontal="center" vertical="center"/>
    </xf>
    <xf numFmtId="0" fontId="13" fillId="0" borderId="20" xfId="0" applyFont="1" applyBorder="1" applyAlignment="1">
      <alignment horizontal="center" vertical="center"/>
    </xf>
    <xf numFmtId="0" fontId="7" fillId="0" borderId="25" xfId="0" applyFont="1" applyBorder="1" applyAlignment="1">
      <alignment horizontal="center" vertical="center" wrapText="1"/>
    </xf>
    <xf numFmtId="0" fontId="0" fillId="0" borderId="58" xfId="0" applyBorder="1" applyAlignment="1">
      <alignment horizontal="center" vertical="center"/>
    </xf>
    <xf numFmtId="0" fontId="5" fillId="0" borderId="56" xfId="0" applyFont="1" applyBorder="1" applyAlignment="1">
      <alignment horizontal="center" vertical="center" shrinkToFit="1"/>
    </xf>
    <xf numFmtId="0" fontId="13" fillId="0" borderId="24"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5" fillId="0" borderId="33" xfId="0" applyFont="1" applyBorder="1" applyAlignment="1">
      <alignment horizontal="center" vertical="center" shrinkToFit="1"/>
    </xf>
    <xf numFmtId="0" fontId="13" fillId="0" borderId="8" xfId="0" applyFont="1" applyBorder="1" applyAlignment="1">
      <alignment horizontal="center" vertical="center"/>
    </xf>
    <xf numFmtId="0" fontId="5" fillId="0" borderId="33" xfId="0" applyFont="1" applyBorder="1" applyAlignment="1">
      <alignment horizontal="center" vertical="center"/>
    </xf>
    <xf numFmtId="0" fontId="0" fillId="0" borderId="12" xfId="0" applyBorder="1" applyAlignment="1">
      <alignment horizontal="center" vertical="center"/>
    </xf>
    <xf numFmtId="0" fontId="0" fillId="0" borderId="59" xfId="0" applyBorder="1" applyAlignment="1">
      <alignment horizontal="center" vertical="center"/>
    </xf>
    <xf numFmtId="0" fontId="13" fillId="0" borderId="6" xfId="0" applyFont="1" applyBorder="1" applyAlignment="1">
      <alignment horizontal="center" vertical="center"/>
    </xf>
    <xf numFmtId="0" fontId="7" fillId="0" borderId="43" xfId="0" applyFont="1" applyBorder="1" applyAlignment="1">
      <alignment horizontal="center" vertical="center" wrapText="1"/>
    </xf>
    <xf numFmtId="20" fontId="0" fillId="0" borderId="60" xfId="0" applyNumberFormat="1" applyBorder="1" applyAlignment="1">
      <alignment horizontal="center" vertical="center"/>
    </xf>
    <xf numFmtId="176" fontId="0" fillId="0" borderId="60" xfId="0" applyNumberFormat="1" applyBorder="1" applyAlignment="1">
      <alignment horizontal="center" vertical="center"/>
    </xf>
    <xf numFmtId="0" fontId="0" fillId="0" borderId="42" xfId="0" applyBorder="1" applyAlignment="1">
      <alignment horizontal="center" vertical="center"/>
    </xf>
    <xf numFmtId="0" fontId="0" fillId="0" borderId="61" xfId="0" applyBorder="1" applyAlignment="1">
      <alignment horizontal="center" vertical="center"/>
    </xf>
    <xf numFmtId="0" fontId="5" fillId="0" borderId="62" xfId="0" applyFont="1" applyBorder="1" applyAlignment="1">
      <alignment horizontal="center" vertical="center"/>
    </xf>
    <xf numFmtId="0" fontId="13" fillId="0" borderId="63" xfId="0" applyFont="1" applyBorder="1" applyAlignment="1">
      <alignment horizontal="center" vertical="center"/>
    </xf>
    <xf numFmtId="0" fontId="6" fillId="0" borderId="0" xfId="0" applyFont="1" applyAlignment="1">
      <alignment horizontal="center"/>
    </xf>
    <xf numFmtId="0" fontId="0" fillId="0" borderId="111" xfId="0" applyBorder="1" applyAlignment="1">
      <alignment vertical="center" shrinkToFit="1"/>
    </xf>
    <xf numFmtId="0" fontId="0" fillId="0" borderId="7" xfId="0" applyBorder="1" applyAlignment="1">
      <alignment horizontal="center" vertical="center" shrinkToFit="1"/>
    </xf>
    <xf numFmtId="0" fontId="0" fillId="0" borderId="64" xfId="0" applyBorder="1" applyAlignment="1">
      <alignment vertical="center" shrinkToFit="1"/>
    </xf>
    <xf numFmtId="0" fontId="0" fillId="0" borderId="8" xfId="0" applyBorder="1" applyAlignment="1">
      <alignment vertical="center" shrinkToFit="1"/>
    </xf>
    <xf numFmtId="0" fontId="0" fillId="0" borderId="111" xfId="0" applyBorder="1" applyAlignment="1">
      <alignment vertical="center"/>
    </xf>
    <xf numFmtId="0" fontId="0" fillId="0" borderId="7" xfId="0" applyBorder="1" applyAlignment="1">
      <alignment horizontal="center" vertical="center"/>
    </xf>
    <xf numFmtId="0" fontId="0" fillId="0" borderId="64" xfId="0" applyBorder="1" applyAlignment="1">
      <alignment vertical="center"/>
    </xf>
    <xf numFmtId="0" fontId="0" fillId="0" borderId="112" xfId="0" applyBorder="1" applyAlignment="1">
      <alignment vertical="center"/>
    </xf>
    <xf numFmtId="0" fontId="0" fillId="0" borderId="66" xfId="0" applyBorder="1" applyAlignment="1">
      <alignment horizontal="center" vertical="center" shrinkToFit="1"/>
    </xf>
    <xf numFmtId="0" fontId="4" fillId="0" borderId="68" xfId="0" applyFont="1" applyBorder="1" applyAlignment="1">
      <alignment horizontal="center" vertical="center" shrinkToFit="1"/>
    </xf>
    <xf numFmtId="0" fontId="4" fillId="0" borderId="28" xfId="0" applyFont="1" applyBorder="1" applyAlignment="1">
      <alignment horizontal="center" vertical="center" shrinkToFit="1"/>
    </xf>
    <xf numFmtId="0" fontId="4" fillId="7" borderId="8" xfId="0" applyFont="1" applyFill="1" applyBorder="1" applyAlignment="1">
      <alignment horizontal="center" vertical="center" shrinkToFit="1"/>
    </xf>
    <xf numFmtId="0" fontId="4" fillId="7" borderId="21" xfId="0" applyFont="1" applyFill="1" applyBorder="1" applyAlignment="1">
      <alignment horizontal="center" vertical="center" shrinkToFit="1"/>
    </xf>
    <xf numFmtId="0" fontId="4" fillId="7" borderId="40" xfId="0" applyFont="1" applyFill="1" applyBorder="1" applyAlignment="1">
      <alignment horizontal="center" vertical="center" shrinkToFit="1"/>
    </xf>
    <xf numFmtId="0" fontId="4" fillId="7" borderId="73" xfId="0" applyFont="1" applyFill="1" applyBorder="1" applyAlignment="1">
      <alignment horizontal="center" vertical="center" shrinkToFit="1"/>
    </xf>
    <xf numFmtId="0" fontId="4" fillId="7" borderId="34" xfId="0" applyFont="1" applyFill="1" applyBorder="1" applyAlignment="1">
      <alignment horizontal="center" vertical="center" shrinkToFit="1"/>
    </xf>
    <xf numFmtId="0" fontId="4" fillId="7" borderId="32" xfId="0" applyFont="1" applyFill="1" applyBorder="1" applyAlignment="1">
      <alignment horizontal="center" vertical="center" shrinkToFit="1"/>
    </xf>
    <xf numFmtId="0" fontId="4" fillId="7" borderId="74" xfId="0" applyFont="1" applyFill="1" applyBorder="1" applyAlignment="1">
      <alignment horizontal="center" vertical="center" shrinkToFit="1"/>
    </xf>
    <xf numFmtId="0" fontId="4" fillId="7" borderId="14" xfId="0" applyFont="1" applyFill="1" applyBorder="1" applyAlignment="1">
      <alignment horizontal="center" vertical="center" shrinkToFit="1"/>
    </xf>
    <xf numFmtId="0" fontId="0" fillId="7" borderId="66" xfId="0" applyFill="1" applyBorder="1" applyAlignment="1">
      <alignment horizontal="center" vertical="center" shrinkToFit="1"/>
    </xf>
    <xf numFmtId="0" fontId="0" fillId="7" borderId="41" xfId="0" applyFill="1" applyBorder="1" applyAlignment="1">
      <alignment horizontal="center" vertical="center" shrinkToFit="1"/>
    </xf>
    <xf numFmtId="0" fontId="25" fillId="0" borderId="4" xfId="0" applyFont="1" applyBorder="1" applyAlignment="1">
      <alignment vertical="center"/>
    </xf>
    <xf numFmtId="0" fontId="25" fillId="0" borderId="4" xfId="0" applyFont="1" applyBorder="1" applyAlignment="1">
      <alignment vertical="center" wrapText="1"/>
    </xf>
    <xf numFmtId="0" fontId="0" fillId="0" borderId="0" xfId="3" applyFont="1" applyAlignment="1">
      <alignment vertical="center" shrinkToFit="1"/>
    </xf>
    <xf numFmtId="0" fontId="28" fillId="0" borderId="4" xfId="0" applyFont="1" applyBorder="1" applyAlignment="1">
      <alignment horizontal="center" vertical="center"/>
    </xf>
    <xf numFmtId="0" fontId="28" fillId="0" borderId="4" xfId="0" applyFont="1" applyBorder="1" applyAlignment="1">
      <alignment vertical="center"/>
    </xf>
    <xf numFmtId="0" fontId="0" fillId="0" borderId="5" xfId="0" applyBorder="1" applyAlignment="1">
      <alignment horizontal="left" vertical="center" wrapText="1"/>
    </xf>
    <xf numFmtId="0" fontId="26" fillId="0" borderId="4" xfId="0" applyFont="1" applyBorder="1" applyAlignment="1">
      <alignment vertical="top"/>
    </xf>
    <xf numFmtId="20" fontId="9" fillId="8" borderId="70" xfId="0" applyNumberFormat="1" applyFont="1" applyFill="1" applyBorder="1" applyAlignment="1">
      <alignment horizontal="center" vertical="center" shrinkToFit="1"/>
    </xf>
    <xf numFmtId="20" fontId="9" fillId="8" borderId="19" xfId="0" applyNumberFormat="1" applyFont="1" applyFill="1" applyBorder="1" applyAlignment="1">
      <alignment horizontal="center" vertical="center" shrinkToFit="1"/>
    </xf>
    <xf numFmtId="20" fontId="9" fillId="8" borderId="71" xfId="0" applyNumberFormat="1" applyFont="1" applyFill="1" applyBorder="1" applyAlignment="1">
      <alignment horizontal="center" vertical="center" shrinkToFit="1"/>
    </xf>
    <xf numFmtId="0" fontId="0" fillId="8" borderId="72" xfId="0" applyFill="1" applyBorder="1" applyAlignment="1">
      <alignment horizontal="center" vertical="center" shrinkToFit="1"/>
    </xf>
    <xf numFmtId="0" fontId="0" fillId="8" borderId="12" xfId="0" applyFill="1" applyBorder="1" applyAlignment="1">
      <alignment horizontal="center" vertical="center" shrinkToFit="1"/>
    </xf>
    <xf numFmtId="0" fontId="0" fillId="8" borderId="13" xfId="0" applyFill="1" applyBorder="1" applyAlignment="1">
      <alignment horizontal="center" vertical="center" shrinkToFit="1"/>
    </xf>
    <xf numFmtId="0" fontId="30" fillId="8" borderId="0" xfId="0" applyFont="1" applyFill="1" applyAlignment="1">
      <alignment horizontal="center" vertical="center" shrinkToFit="1"/>
    </xf>
    <xf numFmtId="0" fontId="30" fillId="8" borderId="2" xfId="0" applyFont="1" applyFill="1" applyBorder="1" applyAlignment="1">
      <alignment horizontal="center" vertical="center" shrinkToFit="1"/>
    </xf>
    <xf numFmtId="0" fontId="0" fillId="8" borderId="2" xfId="0" applyFill="1" applyBorder="1" applyAlignment="1">
      <alignment horizontal="center" vertical="center" shrinkToFit="1"/>
    </xf>
    <xf numFmtId="0" fontId="30" fillId="8" borderId="3" xfId="0" applyFont="1" applyFill="1" applyBorder="1" applyAlignment="1">
      <alignment horizontal="center" vertical="center" shrinkToFit="1"/>
    </xf>
    <xf numFmtId="0" fontId="0" fillId="8" borderId="17" xfId="0" applyFill="1" applyBorder="1" applyAlignment="1">
      <alignment horizontal="center" vertical="center" shrinkToFit="1"/>
    </xf>
    <xf numFmtId="0" fontId="0" fillId="8" borderId="3" xfId="0" applyFill="1" applyBorder="1" applyAlignment="1">
      <alignment horizontal="center" vertical="center" shrinkToFit="1"/>
    </xf>
    <xf numFmtId="0" fontId="0" fillId="8" borderId="0" xfId="0" applyFill="1" applyAlignment="1">
      <alignment horizontal="center" vertical="center" shrinkToFit="1"/>
    </xf>
    <xf numFmtId="0" fontId="0" fillId="8" borderId="52" xfId="0" applyFill="1" applyBorder="1" applyAlignment="1">
      <alignment horizontal="center" vertical="center" shrinkToFit="1"/>
    </xf>
    <xf numFmtId="0" fontId="0" fillId="8" borderId="60" xfId="0" applyFill="1" applyBorder="1" applyAlignment="1">
      <alignment horizontal="center" vertical="center" shrinkToFit="1"/>
    </xf>
    <xf numFmtId="0" fontId="30" fillId="8" borderId="60" xfId="0" applyFont="1" applyFill="1" applyBorder="1" applyAlignment="1">
      <alignment horizontal="center" vertical="center" shrinkToFit="1"/>
    </xf>
    <xf numFmtId="0" fontId="0" fillId="8" borderId="14" xfId="0" applyFill="1" applyBorder="1" applyAlignment="1">
      <alignment horizontal="center" vertical="center" shrinkToFit="1"/>
    </xf>
    <xf numFmtId="20" fontId="0" fillId="8" borderId="19" xfId="0" applyNumberFormat="1" applyFill="1" applyBorder="1" applyAlignment="1">
      <alignment horizontal="center" vertical="center" shrinkToFit="1"/>
    </xf>
    <xf numFmtId="0" fontId="31" fillId="8" borderId="2" xfId="0" applyFont="1" applyFill="1" applyBorder="1" applyAlignment="1">
      <alignment horizontal="center" vertical="center" shrinkToFit="1"/>
    </xf>
    <xf numFmtId="0" fontId="7" fillId="9" borderId="1" xfId="0" applyFont="1" applyFill="1" applyBorder="1" applyAlignment="1">
      <alignment horizontal="center" vertical="center" wrapText="1"/>
    </xf>
    <xf numFmtId="20" fontId="0" fillId="9" borderId="18" xfId="0" applyNumberFormat="1" applyFill="1" applyBorder="1" applyAlignment="1">
      <alignment horizontal="center" vertical="center" wrapText="1"/>
    </xf>
    <xf numFmtId="20" fontId="0" fillId="9" borderId="19" xfId="0" applyNumberFormat="1" applyFill="1" applyBorder="1" applyAlignment="1">
      <alignment horizontal="center" vertical="center"/>
    </xf>
    <xf numFmtId="0" fontId="4" fillId="9" borderId="20" xfId="0" applyFont="1" applyFill="1" applyBorder="1" applyAlignment="1">
      <alignment horizontal="center" vertical="center" shrinkToFit="1"/>
    </xf>
    <xf numFmtId="0" fontId="4" fillId="9" borderId="21" xfId="0" applyFont="1" applyFill="1" applyBorder="1" applyAlignment="1">
      <alignment horizontal="center" vertical="center" shrinkToFit="1"/>
    </xf>
    <xf numFmtId="0" fontId="0" fillId="9" borderId="22" xfId="0" applyFill="1" applyBorder="1" applyAlignment="1">
      <alignment horizontal="center" vertical="center" shrinkToFit="1"/>
    </xf>
    <xf numFmtId="0" fontId="4" fillId="9" borderId="23" xfId="0" applyFont="1" applyFill="1" applyBorder="1" applyAlignment="1">
      <alignment horizontal="center" vertical="center" shrinkToFit="1"/>
    </xf>
    <xf numFmtId="0" fontId="4" fillId="9" borderId="24" xfId="0" applyFont="1" applyFill="1" applyBorder="1" applyAlignment="1">
      <alignment horizontal="center" vertical="center" shrinkToFit="1"/>
    </xf>
    <xf numFmtId="0" fontId="0" fillId="9" borderId="25" xfId="0" applyFill="1" applyBorder="1" applyAlignment="1">
      <alignment horizontal="center" vertical="center" shrinkToFit="1"/>
    </xf>
    <xf numFmtId="0" fontId="11" fillId="9" borderId="26" xfId="0" applyFont="1" applyFill="1" applyBorder="1" applyAlignment="1">
      <alignment horizontal="center" vertical="center"/>
    </xf>
    <xf numFmtId="0" fontId="11" fillId="9" borderId="27" xfId="0" applyFont="1" applyFill="1" applyBorder="1" applyAlignment="1">
      <alignment horizontal="center" vertical="center"/>
    </xf>
    <xf numFmtId="0" fontId="11" fillId="9" borderId="28" xfId="0" applyFont="1" applyFill="1" applyBorder="1" applyAlignment="1">
      <alignment horizontal="center" vertical="center"/>
    </xf>
    <xf numFmtId="0" fontId="7" fillId="9" borderId="13" xfId="0" applyFont="1" applyFill="1" applyBorder="1" applyAlignment="1">
      <alignment horizontal="center" vertical="center" wrapText="1"/>
    </xf>
    <xf numFmtId="20" fontId="0" fillId="9" borderId="25" xfId="0" applyNumberFormat="1" applyFill="1" applyBorder="1" applyAlignment="1">
      <alignment horizontal="center" vertical="center"/>
    </xf>
    <xf numFmtId="176" fontId="0" fillId="9" borderId="12" xfId="0" applyNumberFormat="1" applyFill="1" applyBorder="1" applyAlignment="1">
      <alignment horizontal="center" vertical="center"/>
    </xf>
    <xf numFmtId="0" fontId="4" fillId="9" borderId="6" xfId="0" applyFont="1" applyFill="1" applyBorder="1" applyAlignment="1">
      <alignment horizontal="center" vertical="center" shrinkToFit="1"/>
    </xf>
    <xf numFmtId="0" fontId="4" fillId="9" borderId="65" xfId="0" applyFont="1" applyFill="1" applyBorder="1" applyAlignment="1">
      <alignment horizontal="center" vertical="center" shrinkToFit="1"/>
    </xf>
    <xf numFmtId="0" fontId="0" fillId="9" borderId="66" xfId="0" applyFill="1" applyBorder="1" applyAlignment="1">
      <alignment horizontal="center" vertical="center" shrinkToFit="1"/>
    </xf>
    <xf numFmtId="0" fontId="4" fillId="9" borderId="67" xfId="0" applyFont="1" applyFill="1" applyBorder="1" applyAlignment="1">
      <alignment horizontal="center" vertical="center" shrinkToFit="1"/>
    </xf>
    <xf numFmtId="0" fontId="0" fillId="9" borderId="12" xfId="0" applyFill="1" applyBorder="1" applyAlignment="1">
      <alignment horizontal="center" vertical="center" wrapText="1"/>
    </xf>
    <xf numFmtId="0" fontId="11" fillId="9" borderId="33" xfId="0" applyFont="1" applyFill="1" applyBorder="1" applyAlignment="1">
      <alignment horizontal="center" vertical="center"/>
    </xf>
    <xf numFmtId="0" fontId="11" fillId="9" borderId="34" xfId="0" applyFont="1" applyFill="1" applyBorder="1" applyAlignment="1">
      <alignment horizontal="center" vertical="center" shrinkToFit="1"/>
    </xf>
    <xf numFmtId="0" fontId="7" fillId="9" borderId="32" xfId="0" applyFont="1" applyFill="1" applyBorder="1" applyAlignment="1">
      <alignment horizontal="center" vertical="center" wrapText="1"/>
    </xf>
    <xf numFmtId="0" fontId="4" fillId="9" borderId="35" xfId="0" applyFont="1" applyFill="1" applyBorder="1" applyAlignment="1">
      <alignment horizontal="center" vertical="center" shrinkToFit="1"/>
    </xf>
    <xf numFmtId="0" fontId="0" fillId="9" borderId="36" xfId="0" applyFill="1" applyBorder="1" applyAlignment="1">
      <alignment horizontal="center" vertical="center" shrinkToFit="1"/>
    </xf>
    <xf numFmtId="0" fontId="4" fillId="9" borderId="34" xfId="0" applyFont="1" applyFill="1" applyBorder="1" applyAlignment="1">
      <alignment horizontal="center" vertical="center" shrinkToFit="1"/>
    </xf>
    <xf numFmtId="0" fontId="11" fillId="9" borderId="34" xfId="0" applyFont="1" applyFill="1" applyBorder="1" applyAlignment="1">
      <alignment horizontal="center" vertical="center"/>
    </xf>
    <xf numFmtId="0" fontId="4" fillId="9" borderId="25" xfId="0" applyFont="1" applyFill="1" applyBorder="1" applyAlignment="1">
      <alignment horizontal="center" vertical="center" shrinkToFit="1"/>
    </xf>
    <xf numFmtId="0" fontId="11" fillId="9" borderId="26" xfId="0" applyFont="1" applyFill="1" applyBorder="1" applyAlignment="1">
      <alignment horizontal="center" vertical="center" shrinkToFit="1"/>
    </xf>
    <xf numFmtId="0" fontId="4" fillId="9" borderId="31" xfId="0" applyFont="1" applyFill="1" applyBorder="1" applyAlignment="1">
      <alignment horizontal="center" vertical="center" shrinkToFit="1"/>
    </xf>
    <xf numFmtId="0" fontId="4" fillId="9" borderId="32" xfId="0" applyFont="1" applyFill="1" applyBorder="1" applyAlignment="1">
      <alignment horizontal="center" vertical="center" shrinkToFit="1"/>
    </xf>
    <xf numFmtId="0" fontId="0" fillId="9" borderId="37" xfId="0" applyFill="1" applyBorder="1" applyAlignment="1">
      <alignment horizontal="center" vertical="center" shrinkToFit="1"/>
    </xf>
    <xf numFmtId="176" fontId="0" fillId="9" borderId="25" xfId="0" applyNumberFormat="1" applyFill="1" applyBorder="1" applyAlignment="1">
      <alignment horizontal="center" vertical="center"/>
    </xf>
    <xf numFmtId="0" fontId="4" fillId="9" borderId="8" xfId="0" applyFont="1" applyFill="1" applyBorder="1" applyAlignment="1">
      <alignment horizontal="center" vertical="center" shrinkToFit="1"/>
    </xf>
    <xf numFmtId="0" fontId="0" fillId="9" borderId="12" xfId="0" applyFill="1" applyBorder="1" applyAlignment="1">
      <alignment horizontal="center" vertical="distributed" shrinkToFit="1"/>
    </xf>
    <xf numFmtId="0" fontId="7" fillId="9" borderId="0" xfId="0" applyFont="1" applyFill="1" applyAlignment="1">
      <alignment horizontal="center" vertical="center" wrapText="1"/>
    </xf>
    <xf numFmtId="20" fontId="0" fillId="9" borderId="2" xfId="0" applyNumberFormat="1" applyFill="1" applyBorder="1" applyAlignment="1">
      <alignment horizontal="center" vertical="center"/>
    </xf>
    <xf numFmtId="176" fontId="0" fillId="9" borderId="37" xfId="0" applyNumberFormat="1" applyFill="1" applyBorder="1" applyAlignment="1">
      <alignment horizontal="center" vertical="center"/>
    </xf>
    <xf numFmtId="0" fontId="4" fillId="9" borderId="40" xfId="0" applyFont="1" applyFill="1" applyBorder="1" applyAlignment="1">
      <alignment horizontal="center" vertical="center" shrinkToFit="1"/>
    </xf>
    <xf numFmtId="0" fontId="4" fillId="9" borderId="73" xfId="0" applyFont="1" applyFill="1" applyBorder="1" applyAlignment="1">
      <alignment horizontal="center" vertical="center" shrinkToFit="1"/>
    </xf>
    <xf numFmtId="0" fontId="4" fillId="9" borderId="54" xfId="0" applyFont="1" applyFill="1" applyBorder="1" applyAlignment="1">
      <alignment horizontal="center" vertical="center" shrinkToFit="1"/>
    </xf>
    <xf numFmtId="0" fontId="4" fillId="9" borderId="42" xfId="0" applyFont="1" applyFill="1" applyBorder="1" applyAlignment="1">
      <alignment horizontal="center" vertical="center" shrinkToFit="1"/>
    </xf>
    <xf numFmtId="0" fontId="0" fillId="9" borderId="43" xfId="0" applyFill="1" applyBorder="1" applyAlignment="1">
      <alignment horizontal="center" vertical="distributed" shrinkToFit="1"/>
    </xf>
    <xf numFmtId="0" fontId="11" fillId="9" borderId="44" xfId="0" applyFont="1" applyFill="1" applyBorder="1" applyAlignment="1">
      <alignment horizontal="center" vertical="center"/>
    </xf>
    <xf numFmtId="0" fontId="11" fillId="9" borderId="45" xfId="0" applyFont="1" applyFill="1" applyBorder="1" applyAlignment="1">
      <alignment horizontal="center" vertical="center"/>
    </xf>
    <xf numFmtId="0" fontId="11" fillId="9" borderId="8" xfId="0" applyFont="1" applyFill="1" applyBorder="1" applyAlignment="1">
      <alignment horizontal="center" vertical="center" shrinkToFit="1"/>
    </xf>
    <xf numFmtId="0" fontId="4" fillId="9" borderId="68" xfId="0" applyFont="1" applyFill="1" applyBorder="1" applyAlignment="1">
      <alignment horizontal="center" vertical="center" shrinkToFit="1"/>
    </xf>
    <xf numFmtId="0" fontId="0" fillId="9" borderId="69" xfId="0" applyFill="1" applyBorder="1" applyAlignment="1">
      <alignment horizontal="center" vertical="center" shrinkToFit="1"/>
    </xf>
    <xf numFmtId="0" fontId="4" fillId="9" borderId="28" xfId="0" applyFont="1" applyFill="1" applyBorder="1" applyAlignment="1">
      <alignment horizontal="center" vertical="center" shrinkToFit="1"/>
    </xf>
    <xf numFmtId="0" fontId="0" fillId="9" borderId="19" xfId="0" applyFill="1" applyBorder="1" applyAlignment="1">
      <alignment horizontal="center" vertical="center" shrinkToFit="1"/>
    </xf>
    <xf numFmtId="0" fontId="11" fillId="9" borderId="48" xfId="0" applyFont="1" applyFill="1" applyBorder="1" applyAlignment="1">
      <alignment horizontal="center" vertical="center"/>
    </xf>
    <xf numFmtId="0" fontId="4" fillId="9" borderId="24" xfId="0" applyFont="1" applyFill="1" applyBorder="1" applyAlignment="1">
      <alignment horizontal="center" vertical="distributed" shrinkToFit="1"/>
    </xf>
    <xf numFmtId="0" fontId="0" fillId="9" borderId="25" xfId="0" applyFill="1" applyBorder="1" applyAlignment="1">
      <alignment horizontal="center" vertical="center" wrapText="1"/>
    </xf>
    <xf numFmtId="0" fontId="4" fillId="9" borderId="0" xfId="0" applyFont="1" applyFill="1" applyAlignment="1">
      <alignment horizontal="center" vertical="center" shrinkToFit="1"/>
    </xf>
    <xf numFmtId="0" fontId="12" fillId="9" borderId="26" xfId="4" applyFont="1" applyFill="1" applyBorder="1" applyAlignment="1">
      <alignment horizontal="center" vertical="center" shrinkToFit="1"/>
    </xf>
    <xf numFmtId="0" fontId="0" fillId="9" borderId="25" xfId="0" applyFill="1" applyBorder="1" applyAlignment="1">
      <alignment horizontal="center" vertical="distributed" shrinkToFit="1"/>
    </xf>
    <xf numFmtId="0" fontId="11" fillId="9" borderId="54" xfId="0" applyFont="1" applyFill="1" applyBorder="1" applyAlignment="1">
      <alignment horizontal="center" vertical="center"/>
    </xf>
    <xf numFmtId="0" fontId="0" fillId="9" borderId="55" xfId="0" applyFill="1" applyBorder="1" applyAlignment="1">
      <alignment horizontal="center" vertical="center"/>
    </xf>
    <xf numFmtId="0" fontId="11" fillId="9" borderId="20" xfId="0" applyFont="1" applyFill="1" applyBorder="1" applyAlignment="1">
      <alignment horizontal="center" vertical="center"/>
    </xf>
    <xf numFmtId="0" fontId="0" fillId="9" borderId="56" xfId="0" applyFill="1" applyBorder="1" applyAlignment="1">
      <alignment horizontal="center" vertical="center"/>
    </xf>
    <xf numFmtId="0" fontId="11" fillId="9" borderId="6" xfId="0" applyFont="1" applyFill="1" applyBorder="1" applyAlignment="1">
      <alignment horizontal="center" vertical="center"/>
    </xf>
    <xf numFmtId="0" fontId="11" fillId="9" borderId="6" xfId="0" applyFont="1" applyFill="1" applyBorder="1" applyAlignment="1">
      <alignment horizontal="center" vertical="center" shrinkToFit="1"/>
    </xf>
    <xf numFmtId="0" fontId="4" fillId="9" borderId="49" xfId="0" applyFont="1" applyFill="1" applyBorder="1" applyAlignment="1">
      <alignment horizontal="center" vertical="center" shrinkToFit="1"/>
    </xf>
    <xf numFmtId="0" fontId="0" fillId="9" borderId="50" xfId="0" applyFill="1" applyBorder="1" applyAlignment="1">
      <alignment horizontal="center" vertical="center" shrinkToFit="1"/>
    </xf>
    <xf numFmtId="0" fontId="4" fillId="9" borderId="51" xfId="0" applyFont="1" applyFill="1" applyBorder="1" applyAlignment="1">
      <alignment horizontal="center" vertical="center" shrinkToFit="1"/>
    </xf>
    <xf numFmtId="0" fontId="0" fillId="9" borderId="33" xfId="0" applyFill="1" applyBorder="1" applyAlignment="1">
      <alignment horizontal="center" vertical="center"/>
    </xf>
    <xf numFmtId="0" fontId="11" fillId="9" borderId="24" xfId="0" applyFont="1" applyFill="1" applyBorder="1" applyAlignment="1">
      <alignment horizontal="center" vertical="center"/>
    </xf>
    <xf numFmtId="0" fontId="4" fillId="9" borderId="74" xfId="0" applyFont="1" applyFill="1" applyBorder="1" applyAlignment="1">
      <alignment horizontal="center" vertical="center" shrinkToFit="1"/>
    </xf>
    <xf numFmtId="0" fontId="4" fillId="9" borderId="14" xfId="0" applyFont="1" applyFill="1" applyBorder="1" applyAlignment="1">
      <alignment horizontal="center" vertical="center" shrinkToFit="1"/>
    </xf>
    <xf numFmtId="0" fontId="0" fillId="9" borderId="37" xfId="0" applyFill="1" applyBorder="1" applyAlignment="1">
      <alignment horizontal="center" vertical="distributed" shrinkToFit="1"/>
    </xf>
    <xf numFmtId="0" fontId="0" fillId="9" borderId="45" xfId="0" applyFill="1" applyBorder="1" applyAlignment="1">
      <alignment horizontal="center" vertical="center"/>
    </xf>
    <xf numFmtId="0" fontId="11" fillId="9" borderId="8" xfId="0" applyFont="1" applyFill="1" applyBorder="1" applyAlignment="1">
      <alignment horizontal="center" vertical="center"/>
    </xf>
    <xf numFmtId="0" fontId="0" fillId="9" borderId="15" xfId="0" applyFill="1" applyBorder="1" applyAlignment="1">
      <alignment horizontal="center" vertical="center" shrinkToFit="1"/>
    </xf>
    <xf numFmtId="0" fontId="0" fillId="9" borderId="16" xfId="0" applyFill="1" applyBorder="1" applyAlignment="1">
      <alignment horizontal="center" vertical="center" shrinkToFit="1"/>
    </xf>
    <xf numFmtId="20" fontId="0" fillId="9" borderId="17" xfId="0" applyNumberFormat="1" applyFill="1" applyBorder="1" applyAlignment="1">
      <alignment horizontal="center" vertical="center"/>
    </xf>
    <xf numFmtId="0" fontId="0" fillId="9" borderId="0" xfId="0" applyFill="1" applyAlignment="1">
      <alignment horizontal="center" vertical="center"/>
    </xf>
    <xf numFmtId="20" fontId="0" fillId="9" borderId="3" xfId="0" applyNumberFormat="1" applyFill="1" applyBorder="1" applyAlignment="1">
      <alignment horizontal="center" vertical="center"/>
    </xf>
    <xf numFmtId="0" fontId="0" fillId="9" borderId="29" xfId="0" applyFill="1" applyBorder="1" applyAlignment="1">
      <alignment horizontal="center" vertical="center" shrinkToFit="1"/>
    </xf>
    <xf numFmtId="0" fontId="0" fillId="9" borderId="30" xfId="0" applyFill="1" applyBorder="1" applyAlignment="1">
      <alignment horizontal="center" vertical="center" shrinkToFit="1"/>
    </xf>
    <xf numFmtId="20" fontId="0" fillId="9" borderId="31" xfId="0" applyNumberFormat="1" applyFill="1" applyBorder="1" applyAlignment="1">
      <alignment horizontal="center" vertical="center"/>
    </xf>
    <xf numFmtId="0" fontId="0" fillId="9" borderId="24" xfId="0" applyFill="1" applyBorder="1" applyAlignment="1">
      <alignment horizontal="center" vertical="center"/>
    </xf>
    <xf numFmtId="20" fontId="0" fillId="9" borderId="32" xfId="0" applyNumberFormat="1" applyFill="1" applyBorder="1" applyAlignment="1">
      <alignment horizontal="center" vertical="center"/>
    </xf>
    <xf numFmtId="0" fontId="0" fillId="9" borderId="38" xfId="0" applyFill="1" applyBorder="1" applyAlignment="1">
      <alignment horizontal="center" vertical="center" shrinkToFit="1"/>
    </xf>
    <xf numFmtId="0" fontId="0" fillId="9" borderId="39" xfId="0" applyFill="1" applyBorder="1" applyAlignment="1">
      <alignment horizontal="center" vertical="center" shrinkToFit="1"/>
    </xf>
    <xf numFmtId="0" fontId="0" fillId="9" borderId="40" xfId="0" applyFill="1" applyBorder="1"/>
    <xf numFmtId="0" fontId="0" fillId="9" borderId="41" xfId="0" applyFill="1" applyBorder="1"/>
    <xf numFmtId="0" fontId="0" fillId="9" borderId="42" xfId="0" applyFill="1" applyBorder="1"/>
    <xf numFmtId="20" fontId="0" fillId="9" borderId="46" xfId="0" applyNumberFormat="1" applyFill="1" applyBorder="1" applyAlignment="1">
      <alignment horizontal="center" vertical="center"/>
    </xf>
    <xf numFmtId="0" fontId="0" fillId="9" borderId="1" xfId="0" applyFill="1" applyBorder="1" applyAlignment="1">
      <alignment horizontal="center" vertical="center"/>
    </xf>
    <xf numFmtId="20" fontId="0" fillId="9" borderId="47" xfId="0" applyNumberFormat="1" applyFill="1" applyBorder="1" applyAlignment="1">
      <alignment horizontal="center" vertical="center"/>
    </xf>
    <xf numFmtId="0" fontId="0" fillId="9" borderId="52" xfId="0" applyFill="1" applyBorder="1"/>
    <xf numFmtId="0" fontId="0" fillId="9" borderId="53" xfId="0" applyFill="1" applyBorder="1"/>
    <xf numFmtId="0" fontId="0" fillId="9" borderId="14" xfId="0" applyFill="1" applyBorder="1"/>
    <xf numFmtId="0" fontId="27" fillId="8" borderId="2" xfId="0" applyFont="1" applyFill="1" applyBorder="1" applyAlignment="1">
      <alignment horizontal="center" vertical="center" shrinkToFit="1"/>
    </xf>
    <xf numFmtId="20" fontId="9" fillId="8" borderId="113" xfId="0" applyNumberFormat="1" applyFont="1" applyFill="1" applyBorder="1" applyAlignment="1">
      <alignment horizontal="center" vertical="center" shrinkToFit="1"/>
    </xf>
    <xf numFmtId="20" fontId="9" fillId="8" borderId="114" xfId="0" applyNumberFormat="1" applyFont="1" applyFill="1" applyBorder="1" applyAlignment="1">
      <alignment horizontal="center" vertical="center" shrinkToFit="1"/>
    </xf>
    <xf numFmtId="0" fontId="8" fillId="8" borderId="12" xfId="0" applyFont="1" applyFill="1" applyBorder="1" applyAlignment="1">
      <alignment horizontal="center" vertical="center" shrinkToFit="1"/>
    </xf>
    <xf numFmtId="0" fontId="8" fillId="8" borderId="2" xfId="0" applyFont="1" applyFill="1" applyBorder="1" applyAlignment="1">
      <alignment horizontal="center" vertical="center" shrinkToFit="1"/>
    </xf>
    <xf numFmtId="0" fontId="8" fillId="8" borderId="60" xfId="0" applyFont="1" applyFill="1" applyBorder="1" applyAlignment="1">
      <alignment horizontal="center" vertical="center" shrinkToFit="1"/>
    </xf>
    <xf numFmtId="0" fontId="19" fillId="0" borderId="0" xfId="0" applyFont="1" applyAlignment="1">
      <alignment horizontal="center" vertical="center" shrinkToFit="1"/>
    </xf>
    <xf numFmtId="0" fontId="9" fillId="0" borderId="0" xfId="0" applyFont="1"/>
    <xf numFmtId="0" fontId="0" fillId="0" borderId="46" xfId="0" applyBorder="1" applyAlignment="1">
      <alignment horizontal="center" vertical="center"/>
    </xf>
    <xf numFmtId="0" fontId="0" fillId="0" borderId="1" xfId="0" applyBorder="1" applyAlignment="1">
      <alignment horizontal="center" vertical="center"/>
    </xf>
    <xf numFmtId="0" fontId="0" fillId="0" borderId="47"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14" xfId="0" applyBorder="1" applyAlignment="1">
      <alignment horizontal="center" vertical="center"/>
    </xf>
    <xf numFmtId="0" fontId="0" fillId="7" borderId="78" xfId="0" applyFill="1" applyBorder="1" applyAlignment="1">
      <alignment horizontal="center" vertical="center"/>
    </xf>
    <xf numFmtId="0" fontId="0" fillId="7" borderId="79" xfId="0" applyFill="1" applyBorder="1" applyAlignment="1">
      <alignment horizontal="center" vertical="center"/>
    </xf>
    <xf numFmtId="178" fontId="7" fillId="0" borderId="18" xfId="0" applyNumberFormat="1" applyFont="1" applyBorder="1" applyAlignment="1">
      <alignment horizontal="center" wrapText="1"/>
    </xf>
    <xf numFmtId="178" fontId="7" fillId="0" borderId="2" xfId="0" applyNumberFormat="1" applyFont="1" applyBorder="1" applyAlignment="1">
      <alignment horizontal="center" wrapText="1"/>
    </xf>
    <xf numFmtId="0" fontId="7" fillId="0" borderId="2" xfId="0" applyFont="1" applyBorder="1" applyAlignment="1">
      <alignment horizontal="center" vertical="top" wrapText="1"/>
    </xf>
    <xf numFmtId="0" fontId="7" fillId="0" borderId="60" xfId="0" applyFont="1" applyBorder="1" applyAlignment="1">
      <alignment horizontal="center" vertical="top" wrapText="1"/>
    </xf>
    <xf numFmtId="178" fontId="7" fillId="9" borderId="18" xfId="0" applyNumberFormat="1" applyFont="1" applyFill="1" applyBorder="1" applyAlignment="1">
      <alignment horizontal="center" wrapText="1"/>
    </xf>
    <xf numFmtId="178" fontId="7" fillId="9" borderId="2" xfId="0" applyNumberFormat="1" applyFont="1" applyFill="1" applyBorder="1" applyAlignment="1">
      <alignment horizontal="center" wrapText="1"/>
    </xf>
    <xf numFmtId="0" fontId="4" fillId="0" borderId="46" xfId="0" applyFont="1" applyBorder="1" applyAlignment="1">
      <alignment horizontal="center" vertical="center"/>
    </xf>
    <xf numFmtId="0" fontId="4" fillId="0" borderId="52" xfId="0" applyFont="1" applyBorder="1" applyAlignment="1">
      <alignment horizontal="center" vertical="center"/>
    </xf>
    <xf numFmtId="0" fontId="4" fillId="0" borderId="18" xfId="0" applyFont="1" applyBorder="1" applyAlignment="1">
      <alignment horizontal="center"/>
    </xf>
    <xf numFmtId="0" fontId="4" fillId="0" borderId="60" xfId="0" applyFont="1" applyBorder="1" applyAlignment="1">
      <alignment horizontal="center"/>
    </xf>
    <xf numFmtId="0" fontId="4" fillId="0" borderId="1" xfId="0" applyFont="1" applyBorder="1" applyAlignment="1">
      <alignment horizontal="center" vertical="center" shrinkToFit="1"/>
    </xf>
    <xf numFmtId="0" fontId="4" fillId="0" borderId="53" xfId="0" applyFont="1" applyBorder="1" applyAlignment="1">
      <alignment horizontal="center" vertical="center" shrinkToFit="1"/>
    </xf>
    <xf numFmtId="0" fontId="23" fillId="0" borderId="0" xfId="0" applyFont="1" applyAlignment="1">
      <alignment horizontal="center" vertical="center"/>
    </xf>
    <xf numFmtId="0" fontId="4" fillId="0" borderId="18" xfId="0" applyFont="1" applyBorder="1" applyAlignment="1">
      <alignment horizontal="center" vertical="center" wrapText="1" shrinkToFit="1"/>
    </xf>
    <xf numFmtId="0" fontId="4" fillId="0" borderId="60" xfId="0" applyFont="1" applyBorder="1" applyAlignment="1">
      <alignment horizontal="center" vertical="center" wrapText="1" shrinkToFit="1"/>
    </xf>
    <xf numFmtId="0" fontId="4" fillId="0" borderId="1" xfId="0" applyFont="1" applyBorder="1" applyAlignment="1">
      <alignment horizontal="center" vertical="center"/>
    </xf>
    <xf numFmtId="0" fontId="4" fillId="0" borderId="53" xfId="0" applyFont="1" applyBorder="1" applyAlignment="1">
      <alignment horizontal="center" vertical="center"/>
    </xf>
    <xf numFmtId="0" fontId="7" fillId="9" borderId="2" xfId="0" applyFont="1" applyFill="1" applyBorder="1" applyAlignment="1">
      <alignment horizontal="center" vertical="top" wrapText="1"/>
    </xf>
    <xf numFmtId="0" fontId="4" fillId="0" borderId="0" xfId="0" applyFont="1" applyAlignment="1">
      <alignment horizontal="right"/>
    </xf>
    <xf numFmtId="0" fontId="4" fillId="0" borderId="18" xfId="0" applyFont="1" applyBorder="1" applyAlignment="1">
      <alignment horizontal="center" vertical="center"/>
    </xf>
    <xf numFmtId="0" fontId="4" fillId="0" borderId="60" xfId="0" applyFont="1" applyBorder="1" applyAlignment="1">
      <alignment horizontal="center" vertical="center"/>
    </xf>
    <xf numFmtId="0" fontId="7" fillId="9" borderId="60" xfId="0" applyFont="1" applyFill="1" applyBorder="1" applyAlignment="1">
      <alignment horizontal="center" vertical="top" wrapText="1"/>
    </xf>
    <xf numFmtId="0" fontId="6" fillId="0" borderId="0" xfId="0" applyFont="1" applyAlignment="1">
      <alignment horizontal="center" vertical="center"/>
    </xf>
    <xf numFmtId="0" fontId="6" fillId="0" borderId="0" xfId="0" applyFont="1" applyAlignment="1">
      <alignment horizontal="center" vertical="center" shrinkToFit="1"/>
    </xf>
    <xf numFmtId="178" fontId="7" fillId="0" borderId="115" xfId="0" applyNumberFormat="1" applyFont="1" applyBorder="1" applyAlignment="1">
      <alignment horizontal="center" vertical="center" shrinkToFit="1"/>
    </xf>
    <xf numFmtId="178" fontId="7" fillId="0" borderId="116" xfId="0" applyNumberFormat="1" applyFont="1" applyBorder="1" applyAlignment="1">
      <alignment horizontal="center" vertical="center" shrinkToFit="1"/>
    </xf>
    <xf numFmtId="178" fontId="7" fillId="0" borderId="117" xfId="0" applyNumberFormat="1" applyFont="1" applyBorder="1" applyAlignment="1">
      <alignment horizontal="center" vertical="center" shrinkToFit="1"/>
    </xf>
    <xf numFmtId="178" fontId="7" fillId="0" borderId="118" xfId="0" applyNumberFormat="1" applyFont="1" applyBorder="1" applyAlignment="1">
      <alignment horizontal="center" vertical="center" shrinkToFit="1"/>
    </xf>
    <xf numFmtId="176" fontId="9" fillId="7" borderId="20" xfId="0" applyNumberFormat="1" applyFont="1" applyFill="1" applyBorder="1" applyAlignment="1">
      <alignment horizontal="center" vertical="center" shrinkToFit="1"/>
    </xf>
    <xf numFmtId="176" fontId="9" fillId="7" borderId="71" xfId="0" applyNumberFormat="1" applyFont="1" applyFill="1" applyBorder="1" applyAlignment="1">
      <alignment horizontal="center" vertical="center" shrinkToFit="1"/>
    </xf>
    <xf numFmtId="176" fontId="9" fillId="7" borderId="70" xfId="0" applyNumberFormat="1" applyFont="1" applyFill="1" applyBorder="1" applyAlignment="1">
      <alignment horizontal="center" vertical="center" shrinkToFit="1"/>
    </xf>
    <xf numFmtId="176" fontId="9" fillId="0" borderId="70" xfId="0" applyNumberFormat="1" applyFont="1" applyBorder="1" applyAlignment="1">
      <alignment horizontal="center" vertical="center" shrinkToFit="1"/>
    </xf>
    <xf numFmtId="176" fontId="9" fillId="0" borderId="20" xfId="0" applyNumberFormat="1" applyFont="1" applyBorder="1" applyAlignment="1">
      <alignment horizontal="center" vertical="center" shrinkToFit="1"/>
    </xf>
    <xf numFmtId="176" fontId="9" fillId="0" borderId="71" xfId="0" applyNumberFormat="1" applyFont="1" applyBorder="1" applyAlignment="1">
      <alignment horizontal="center" vertical="center" shrinkToFit="1"/>
    </xf>
    <xf numFmtId="0" fontId="0" fillId="7" borderId="72" xfId="0" applyFill="1" applyBorder="1" applyAlignment="1">
      <alignment horizontal="center" vertical="center" shrinkToFit="1"/>
    </xf>
    <xf numFmtId="0" fontId="0" fillId="7" borderId="6" xfId="0" applyFill="1" applyBorder="1" applyAlignment="1">
      <alignment horizontal="center" vertical="center" shrinkToFit="1"/>
    </xf>
    <xf numFmtId="0" fontId="0" fillId="7" borderId="13" xfId="0" applyFill="1" applyBorder="1" applyAlignment="1">
      <alignment horizontal="center" vertical="center" shrinkToFit="1"/>
    </xf>
    <xf numFmtId="0" fontId="0" fillId="7" borderId="0" xfId="0" applyFill="1" applyAlignment="1">
      <alignment horizontal="center" vertical="center" shrinkToFit="1"/>
    </xf>
    <xf numFmtId="0" fontId="0" fillId="7" borderId="3" xfId="0" applyFill="1" applyBorder="1" applyAlignment="1">
      <alignment horizontal="center" vertical="center" shrinkToFit="1"/>
    </xf>
    <xf numFmtId="0" fontId="0" fillId="7" borderId="17" xfId="0" applyFill="1" applyBorder="1" applyAlignment="1">
      <alignment horizontal="center"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17" xfId="0" applyBorder="1" applyAlignment="1">
      <alignment horizontal="center" vertical="center" shrinkToFit="1"/>
    </xf>
    <xf numFmtId="0" fontId="6" fillId="0" borderId="119" xfId="0" applyFont="1" applyBorder="1" applyAlignment="1">
      <alignment horizontal="center" vertical="center"/>
    </xf>
    <xf numFmtId="0" fontId="6" fillId="0" borderId="110" xfId="0" applyFont="1" applyBorder="1" applyAlignment="1">
      <alignment horizontal="center" vertical="center"/>
    </xf>
    <xf numFmtId="0" fontId="6" fillId="0" borderId="120" xfId="0" applyFont="1" applyBorder="1" applyAlignment="1">
      <alignment horizontal="center" vertical="center"/>
    </xf>
    <xf numFmtId="0" fontId="6" fillId="0" borderId="121" xfId="0" applyFont="1" applyBorder="1" applyAlignment="1">
      <alignment horizontal="center" vertical="center"/>
    </xf>
    <xf numFmtId="0" fontId="6" fillId="0" borderId="109" xfId="0" applyFont="1" applyBorder="1" applyAlignment="1">
      <alignment horizontal="center" vertical="center"/>
    </xf>
    <xf numFmtId="0" fontId="6" fillId="0" borderId="122" xfId="0" applyFont="1" applyBorder="1" applyAlignment="1">
      <alignment horizontal="center" vertical="center"/>
    </xf>
    <xf numFmtId="0" fontId="0" fillId="7" borderId="135" xfId="0" applyFill="1" applyBorder="1" applyAlignment="1">
      <alignment horizontal="center" vertical="center" shrinkToFit="1"/>
    </xf>
    <xf numFmtId="0" fontId="0" fillId="7" borderId="24" xfId="0" applyFill="1" applyBorder="1" applyAlignment="1">
      <alignment horizontal="center" vertical="center" shrinkToFit="1"/>
    </xf>
    <xf numFmtId="0" fontId="0" fillId="7" borderId="32" xfId="0" applyFill="1" applyBorder="1" applyAlignment="1">
      <alignment horizontal="center" vertical="center" shrinkToFit="1"/>
    </xf>
    <xf numFmtId="0" fontId="0" fillId="0" borderId="31" xfId="0" applyBorder="1" applyAlignment="1">
      <alignment horizontal="center" vertical="center" shrinkToFit="1"/>
    </xf>
    <xf numFmtId="0" fontId="0" fillId="0" borderId="24" xfId="0" applyBorder="1" applyAlignment="1">
      <alignment horizontal="center" vertical="center" shrinkToFit="1"/>
    </xf>
    <xf numFmtId="0" fontId="0" fillId="0" borderId="32" xfId="0" applyBorder="1" applyAlignment="1">
      <alignment horizontal="center" vertical="center" shrinkToFit="1"/>
    </xf>
    <xf numFmtId="0" fontId="0" fillId="0" borderId="6" xfId="0" applyBorder="1" applyAlignment="1">
      <alignment horizontal="center" vertical="center" shrinkToFit="1"/>
    </xf>
    <xf numFmtId="0" fontId="0" fillId="0" borderId="13" xfId="0" applyBorder="1" applyAlignment="1">
      <alignment horizontal="center" vertical="center" shrinkToFit="1"/>
    </xf>
    <xf numFmtId="0" fontId="0" fillId="0" borderId="72" xfId="0" applyBorder="1" applyAlignment="1">
      <alignment horizontal="center" vertical="center" shrinkToFit="1"/>
    </xf>
    <xf numFmtId="0" fontId="14" fillId="0" borderId="119" xfId="0" applyFont="1" applyBorder="1" applyAlignment="1">
      <alignment horizontal="center" vertical="center"/>
    </xf>
    <xf numFmtId="0" fontId="14" fillId="0" borderId="110" xfId="0" applyFont="1" applyBorder="1" applyAlignment="1">
      <alignment horizontal="center" vertical="center"/>
    </xf>
    <xf numFmtId="0" fontId="14" fillId="0" borderId="120" xfId="0" applyFont="1" applyBorder="1" applyAlignment="1">
      <alignment horizontal="center" vertical="center"/>
    </xf>
    <xf numFmtId="0" fontId="14" fillId="0" borderId="121" xfId="0" applyFont="1" applyBorder="1" applyAlignment="1">
      <alignment horizontal="center" vertical="center"/>
    </xf>
    <xf numFmtId="0" fontId="14" fillId="0" borderId="109" xfId="0" applyFont="1" applyBorder="1" applyAlignment="1">
      <alignment horizontal="center" vertical="center"/>
    </xf>
    <xf numFmtId="0" fontId="14" fillId="0" borderId="122" xfId="0" applyFont="1" applyBorder="1" applyAlignment="1">
      <alignment horizontal="center" vertical="center"/>
    </xf>
    <xf numFmtId="0" fontId="0" fillId="7" borderId="53" xfId="0" applyFill="1" applyBorder="1" applyAlignment="1">
      <alignment horizontal="center" vertical="center" shrinkToFit="1"/>
    </xf>
    <xf numFmtId="0" fontId="0" fillId="7" borderId="14" xfId="0" applyFill="1" applyBorder="1" applyAlignment="1">
      <alignment horizontal="center" vertical="center" shrinkToFit="1"/>
    </xf>
    <xf numFmtId="0" fontId="0" fillId="0" borderId="53" xfId="0" applyBorder="1" applyAlignment="1">
      <alignment horizontal="center" vertical="center" shrinkToFit="1"/>
    </xf>
    <xf numFmtId="0" fontId="0" fillId="0" borderId="14" xfId="0" applyBorder="1" applyAlignment="1">
      <alignment horizontal="center" vertical="center" shrinkToFit="1"/>
    </xf>
    <xf numFmtId="0" fontId="0" fillId="0" borderId="52" xfId="0" applyBorder="1" applyAlignment="1">
      <alignment horizontal="center" vertical="center" shrinkToFit="1"/>
    </xf>
    <xf numFmtId="0" fontId="0" fillId="0" borderId="17" xfId="0" applyBorder="1" applyAlignment="1">
      <alignment horizontal="distributed" vertical="center" shrinkToFit="1"/>
    </xf>
    <xf numFmtId="0" fontId="0" fillId="0" borderId="0" xfId="0" applyAlignment="1">
      <alignment horizontal="distributed" vertical="center" shrinkToFit="1"/>
    </xf>
    <xf numFmtId="0" fontId="0" fillId="0" borderId="3" xfId="0" applyBorder="1" applyAlignment="1">
      <alignment horizontal="distributed" vertical="center" shrinkToFit="1"/>
    </xf>
    <xf numFmtId="0" fontId="0" fillId="0" borderId="80" xfId="0" applyBorder="1" applyAlignment="1">
      <alignment horizontal="center" vertical="center"/>
    </xf>
    <xf numFmtId="0" fontId="0" fillId="0" borderId="6" xfId="0" applyBorder="1" applyAlignment="1">
      <alignment horizontal="center" vertical="center"/>
    </xf>
    <xf numFmtId="0" fontId="0" fillId="0" borderId="64"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78" fontId="7" fillId="0" borderId="123" xfId="0" applyNumberFormat="1" applyFont="1" applyBorder="1" applyAlignment="1">
      <alignment horizontal="center" vertical="center" shrinkToFit="1"/>
    </xf>
    <xf numFmtId="178" fontId="7" fillId="0" borderId="124" xfId="0" applyNumberFormat="1" applyFont="1" applyBorder="1" applyAlignment="1">
      <alignment horizontal="center" vertical="center" shrinkToFit="1"/>
    </xf>
    <xf numFmtId="20" fontId="9" fillId="0" borderId="70" xfId="0" applyNumberFormat="1"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71" xfId="0" applyFont="1" applyBorder="1" applyAlignment="1">
      <alignment horizontal="center" vertical="center" shrinkToFit="1"/>
    </xf>
    <xf numFmtId="0" fontId="0" fillId="0" borderId="70" xfId="0" applyBorder="1" applyAlignment="1">
      <alignment horizontal="center" vertical="center" shrinkToFit="1"/>
    </xf>
    <xf numFmtId="0" fontId="0" fillId="0" borderId="20" xfId="0" applyBorder="1" applyAlignment="1">
      <alignment horizontal="center" vertical="center" shrinkToFit="1"/>
    </xf>
    <xf numFmtId="0" fontId="0" fillId="0" borderId="71" xfId="0" applyBorder="1" applyAlignment="1">
      <alignment horizontal="center" vertical="center" shrinkToFit="1"/>
    </xf>
    <xf numFmtId="0" fontId="0" fillId="0" borderId="0" xfId="0" applyAlignment="1">
      <alignment horizontal="center" vertical="center"/>
    </xf>
    <xf numFmtId="0" fontId="0" fillId="0" borderId="5" xfId="0" applyBorder="1" applyAlignment="1">
      <alignment horizontal="center" vertical="center"/>
    </xf>
    <xf numFmtId="0" fontId="0" fillId="0" borderId="81" xfId="0" applyBorder="1" applyAlignment="1">
      <alignment horizontal="center" vertical="center"/>
    </xf>
    <xf numFmtId="0" fontId="0" fillId="0" borderId="109" xfId="0" applyBorder="1" applyAlignment="1">
      <alignment horizontal="center" vertical="center"/>
    </xf>
    <xf numFmtId="0" fontId="0" fillId="0" borderId="5" xfId="0" applyBorder="1" applyAlignment="1">
      <alignment horizontal="center" vertical="center" shrinkToFit="1"/>
    </xf>
    <xf numFmtId="0" fontId="0" fillId="0" borderId="81" xfId="0" applyBorder="1" applyAlignment="1">
      <alignment horizontal="center" vertical="center" shrinkToFit="1"/>
    </xf>
    <xf numFmtId="0" fontId="4" fillId="0" borderId="6"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52" xfId="0" applyFont="1" applyBorder="1" applyAlignment="1">
      <alignment horizontal="center" vertical="center" shrinkToFit="1"/>
    </xf>
    <xf numFmtId="178" fontId="7" fillId="0" borderId="0" xfId="0" applyNumberFormat="1" applyFont="1" applyAlignment="1">
      <alignment horizontal="center" vertical="center" shrinkToFit="1"/>
    </xf>
    <xf numFmtId="178" fontId="7" fillId="0" borderId="125" xfId="0" applyNumberFormat="1" applyFont="1" applyBorder="1" applyAlignment="1">
      <alignment horizontal="center" vertical="center" shrinkToFit="1"/>
    </xf>
    <xf numFmtId="0" fontId="0" fillId="0" borderId="4" xfId="0" applyBorder="1" applyAlignment="1">
      <alignment horizontal="center" vertical="center"/>
    </xf>
    <xf numFmtId="0" fontId="0" fillId="0" borderId="81" xfId="0" applyBorder="1" applyAlignment="1">
      <alignment horizontal="distributed"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22" fillId="0" borderId="0" xfId="0" applyFont="1" applyAlignment="1">
      <alignment horizontal="center" vertical="center" shrinkToFit="1"/>
    </xf>
    <xf numFmtId="0" fontId="2" fillId="0" borderId="0" xfId="0" applyFont="1" applyAlignment="1">
      <alignment horizontal="center" vertical="center" shrinkToFit="1"/>
    </xf>
    <xf numFmtId="0" fontId="21" fillId="0" borderId="46" xfId="0" applyFont="1" applyBorder="1" applyAlignment="1">
      <alignment horizontal="center" vertical="center"/>
    </xf>
    <xf numFmtId="0" fontId="21" fillId="0" borderId="1" xfId="0" applyFont="1" applyBorder="1" applyAlignment="1">
      <alignment horizontal="center" vertical="center"/>
    </xf>
    <xf numFmtId="0" fontId="21" fillId="0" borderId="47" xfId="0" applyFont="1" applyBorder="1" applyAlignment="1">
      <alignment horizontal="center" vertical="center"/>
    </xf>
    <xf numFmtId="0" fontId="21" fillId="0" borderId="17" xfId="0" applyFont="1" applyBorder="1" applyAlignment="1">
      <alignment horizontal="center" vertical="center"/>
    </xf>
    <xf numFmtId="0" fontId="21" fillId="0" borderId="0" xfId="0" applyFont="1" applyAlignment="1">
      <alignment horizontal="center" vertical="center"/>
    </xf>
    <xf numFmtId="0" fontId="21" fillId="0" borderId="3" xfId="0" applyFont="1" applyBorder="1" applyAlignment="1">
      <alignment horizontal="center" vertical="center"/>
    </xf>
    <xf numFmtId="178" fontId="7" fillId="8" borderId="46" xfId="0" applyNumberFormat="1" applyFont="1" applyFill="1" applyBorder="1" applyAlignment="1">
      <alignment horizontal="center" vertical="center" shrinkToFit="1"/>
    </xf>
    <xf numFmtId="178" fontId="7" fillId="8" borderId="17" xfId="0" applyNumberFormat="1" applyFont="1" applyFill="1" applyBorder="1" applyAlignment="1">
      <alignment horizontal="center" vertical="center" shrinkToFit="1"/>
    </xf>
    <xf numFmtId="0" fontId="6" fillId="0" borderId="119" xfId="0" applyFont="1" applyBorder="1" applyAlignment="1">
      <alignment horizontal="center" vertical="center" shrinkToFit="1"/>
    </xf>
    <xf numFmtId="0" fontId="6" fillId="0" borderId="110" xfId="0" applyFont="1" applyBorder="1" applyAlignment="1">
      <alignment horizontal="center" vertical="center" shrinkToFit="1"/>
    </xf>
    <xf numFmtId="0" fontId="6" fillId="0" borderId="120" xfId="0" applyFont="1" applyBorder="1" applyAlignment="1">
      <alignment horizontal="center" vertical="center" shrinkToFit="1"/>
    </xf>
    <xf numFmtId="0" fontId="6" fillId="0" borderId="121" xfId="0" applyFont="1" applyBorder="1" applyAlignment="1">
      <alignment horizontal="center" vertical="center" shrinkToFit="1"/>
    </xf>
    <xf numFmtId="0" fontId="6" fillId="0" borderId="109" xfId="0" applyFont="1" applyBorder="1" applyAlignment="1">
      <alignment horizontal="center" vertical="center" shrinkToFit="1"/>
    </xf>
    <xf numFmtId="0" fontId="6" fillId="0" borderId="122" xfId="0" applyFont="1" applyBorder="1" applyAlignment="1">
      <alignment horizontal="center" vertical="center" shrinkToFit="1"/>
    </xf>
    <xf numFmtId="180" fontId="20" fillId="0" borderId="126" xfId="0" applyNumberFormat="1" applyFont="1" applyBorder="1" applyAlignment="1">
      <alignment horizontal="center" vertical="center"/>
    </xf>
    <xf numFmtId="180" fontId="20" fillId="0" borderId="127" xfId="0" applyNumberFormat="1" applyFont="1" applyBorder="1" applyAlignment="1">
      <alignment horizontal="center" vertical="center"/>
    </xf>
    <xf numFmtId="180" fontId="20" fillId="0" borderId="128" xfId="0" applyNumberFormat="1" applyFont="1" applyBorder="1" applyAlignment="1">
      <alignment horizontal="center" vertical="center"/>
    </xf>
    <xf numFmtId="180" fontId="20" fillId="0" borderId="129" xfId="0" applyNumberFormat="1" applyFont="1" applyBorder="1" applyAlignment="1">
      <alignment horizontal="center" vertical="center"/>
    </xf>
    <xf numFmtId="0" fontId="20" fillId="0" borderId="127" xfId="0" applyFont="1" applyBorder="1" applyAlignment="1">
      <alignment horizontal="center" vertical="center"/>
    </xf>
    <xf numFmtId="0" fontId="20" fillId="0" borderId="130" xfId="0" applyFont="1" applyBorder="1" applyAlignment="1">
      <alignment horizontal="center" vertical="center"/>
    </xf>
    <xf numFmtId="0" fontId="20" fillId="0" borderId="129" xfId="0" applyFont="1" applyBorder="1" applyAlignment="1">
      <alignment horizontal="center" vertical="center"/>
    </xf>
    <xf numFmtId="0" fontId="20" fillId="0" borderId="131" xfId="0" applyFont="1" applyBorder="1" applyAlignment="1">
      <alignment horizontal="center" vertical="center"/>
    </xf>
    <xf numFmtId="178" fontId="7" fillId="8" borderId="2" xfId="0" applyNumberFormat="1" applyFont="1" applyFill="1" applyBorder="1" applyAlignment="1">
      <alignment horizontal="center" vertical="center" shrinkToFit="1"/>
    </xf>
    <xf numFmtId="178" fontId="7" fillId="8" borderId="60" xfId="0" applyNumberFormat="1" applyFont="1" applyFill="1" applyBorder="1" applyAlignment="1">
      <alignment horizontal="center" vertical="center" shrinkToFit="1"/>
    </xf>
    <xf numFmtId="0" fontId="14" fillId="0" borderId="119" xfId="0" applyFont="1" applyBorder="1" applyAlignment="1">
      <alignment horizontal="center" vertical="center" shrinkToFit="1"/>
    </xf>
    <xf numFmtId="0" fontId="14" fillId="0" borderId="110" xfId="0" applyFont="1" applyBorder="1" applyAlignment="1">
      <alignment horizontal="center" vertical="center" shrinkToFit="1"/>
    </xf>
    <xf numFmtId="0" fontId="14" fillId="0" borderId="120" xfId="0" applyFont="1" applyBorder="1" applyAlignment="1">
      <alignment horizontal="center" vertical="center" shrinkToFit="1"/>
    </xf>
    <xf numFmtId="0" fontId="14" fillId="0" borderId="121" xfId="0" applyFont="1" applyBorder="1" applyAlignment="1">
      <alignment horizontal="center" vertical="center" shrinkToFit="1"/>
    </xf>
    <xf numFmtId="0" fontId="14" fillId="0" borderId="109" xfId="0" applyFont="1" applyBorder="1" applyAlignment="1">
      <alignment horizontal="center" vertical="center" shrinkToFit="1"/>
    </xf>
    <xf numFmtId="0" fontId="14" fillId="0" borderId="122" xfId="0" applyFont="1" applyBorder="1" applyAlignment="1">
      <alignment horizontal="center" vertical="center" shrinkToFit="1"/>
    </xf>
    <xf numFmtId="178" fontId="7" fillId="8" borderId="18" xfId="0" applyNumberFormat="1" applyFont="1" applyFill="1" applyBorder="1" applyAlignment="1">
      <alignment horizontal="center" vertical="center" shrinkToFit="1"/>
    </xf>
    <xf numFmtId="0" fontId="4" fillId="0" borderId="0" xfId="0" applyFont="1" applyAlignment="1">
      <alignment horizontal="center" vertical="center" shrinkToFit="1"/>
    </xf>
    <xf numFmtId="180" fontId="20" fillId="0" borderId="132" xfId="0" applyNumberFormat="1" applyFont="1" applyBorder="1" applyAlignment="1">
      <alignment horizontal="center" vertical="center"/>
    </xf>
    <xf numFmtId="180" fontId="20" fillId="0" borderId="133" xfId="0" applyNumberFormat="1" applyFont="1" applyBorder="1" applyAlignment="1">
      <alignment horizontal="center" vertical="center"/>
    </xf>
    <xf numFmtId="0" fontId="20" fillId="0" borderId="133" xfId="0" applyFont="1" applyBorder="1" applyAlignment="1">
      <alignment horizontal="center" vertical="center"/>
    </xf>
    <xf numFmtId="0" fontId="20" fillId="0" borderId="134" xfId="0" applyFont="1" applyBorder="1" applyAlignment="1">
      <alignment horizontal="center" vertical="center"/>
    </xf>
    <xf numFmtId="0" fontId="0" fillId="0" borderId="8" xfId="0" applyBorder="1" applyAlignment="1">
      <alignment horizontal="center" vertical="center" shrinkToFit="1"/>
    </xf>
    <xf numFmtId="0" fontId="0" fillId="0" borderId="136" xfId="0" applyBorder="1" applyAlignment="1">
      <alignment horizontal="center" vertical="center"/>
    </xf>
    <xf numFmtId="0" fontId="0" fillId="0" borderId="137" xfId="0" applyBorder="1" applyAlignment="1">
      <alignment horizontal="center" vertical="center"/>
    </xf>
    <xf numFmtId="49" fontId="9" fillId="0" borderId="136" xfId="0" applyNumberFormat="1" applyFont="1" applyBorder="1" applyAlignment="1">
      <alignment horizontal="center" vertical="center"/>
    </xf>
    <xf numFmtId="49" fontId="9" fillId="0" borderId="81" xfId="0" applyNumberFormat="1" applyFont="1" applyBorder="1" applyAlignment="1">
      <alignment horizontal="center" vertical="center"/>
    </xf>
    <xf numFmtId="49" fontId="9" fillId="0" borderId="138"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9" fillId="0" borderId="98" xfId="0" applyNumberFormat="1" applyFont="1" applyBorder="1" applyAlignment="1">
      <alignment horizontal="center" vertical="center"/>
    </xf>
    <xf numFmtId="49" fontId="9" fillId="0" borderId="139" xfId="0" applyNumberFormat="1" applyFont="1" applyBorder="1" applyAlignment="1">
      <alignment horizontal="center" vertical="center"/>
    </xf>
    <xf numFmtId="0" fontId="3" fillId="0" borderId="18" xfId="0" applyFont="1" applyBorder="1" applyAlignment="1">
      <alignment horizontal="center" vertical="center"/>
    </xf>
    <xf numFmtId="0" fontId="3" fillId="0" borderId="60"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49" fontId="19" fillId="0" borderId="84" xfId="0" applyNumberFormat="1" applyFont="1" applyBorder="1" applyAlignment="1">
      <alignment horizontal="center" vertical="center" wrapText="1"/>
    </xf>
    <xf numFmtId="49" fontId="19" fillId="0" borderId="85" xfId="0" applyNumberFormat="1" applyFont="1" applyBorder="1" applyAlignment="1">
      <alignment horizontal="center" vertical="center" wrapText="1"/>
    </xf>
    <xf numFmtId="0" fontId="4" fillId="0" borderId="37"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12" xfId="0" applyFont="1" applyBorder="1" applyAlignment="1">
      <alignment horizontal="center" vertical="center" shrinkToFit="1"/>
    </xf>
    <xf numFmtId="0" fontId="3" fillId="0" borderId="19" xfId="0" applyFont="1" applyBorder="1" applyAlignment="1">
      <alignment horizontal="center" vertical="center"/>
    </xf>
    <xf numFmtId="0" fontId="3" fillId="0" borderId="43" xfId="0" applyFont="1" applyBorder="1" applyAlignment="1">
      <alignment horizontal="center" vertical="center"/>
    </xf>
    <xf numFmtId="0" fontId="4" fillId="0" borderId="83" xfId="0" applyFont="1" applyBorder="1" applyAlignment="1">
      <alignment horizontal="center" vertical="center" shrinkToFit="1"/>
    </xf>
    <xf numFmtId="0" fontId="4" fillId="0" borderId="108" xfId="0" applyFont="1" applyBorder="1" applyAlignment="1">
      <alignment horizontal="center" vertical="center" shrinkToFit="1"/>
    </xf>
    <xf numFmtId="49" fontId="19" fillId="0" borderId="93" xfId="0" applyNumberFormat="1" applyFont="1" applyBorder="1" applyAlignment="1">
      <alignment horizontal="center" vertical="center" wrapText="1"/>
    </xf>
    <xf numFmtId="49" fontId="19" fillId="0" borderId="94" xfId="0" applyNumberFormat="1" applyFont="1" applyBorder="1" applyAlignment="1">
      <alignment horizontal="center" vertical="center" wrapText="1"/>
    </xf>
    <xf numFmtId="0" fontId="4" fillId="0" borderId="37" xfId="0" applyFont="1" applyBorder="1" applyAlignment="1">
      <alignment horizontal="center" vertical="center"/>
    </xf>
    <xf numFmtId="0" fontId="4" fillId="0" borderId="25" xfId="0" applyFont="1" applyBorder="1" applyAlignment="1">
      <alignment horizontal="center" vertical="center"/>
    </xf>
    <xf numFmtId="0" fontId="2" fillId="0" borderId="0" xfId="0" applyFont="1" applyAlignment="1">
      <alignment horizontal="center" vertical="center"/>
    </xf>
    <xf numFmtId="0" fontId="0" fillId="0" borderId="60" xfId="0" applyBorder="1" applyAlignment="1">
      <alignment horizontal="center"/>
    </xf>
    <xf numFmtId="49" fontId="19" fillId="0" borderId="86" xfId="0" applyNumberFormat="1" applyFont="1" applyBorder="1" applyAlignment="1">
      <alignment horizontal="center" vertical="center" wrapText="1"/>
    </xf>
    <xf numFmtId="49" fontId="19" fillId="0" borderId="4" xfId="0" applyNumberFormat="1" applyFont="1" applyBorder="1" applyAlignment="1">
      <alignment horizontal="center" vertical="center" wrapText="1"/>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86" xfId="0" applyFont="1" applyBorder="1" applyAlignment="1">
      <alignment horizontal="center" vertical="center"/>
    </xf>
    <xf numFmtId="0" fontId="4" fillId="0" borderId="90"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49" fontId="19" fillId="0" borderId="97" xfId="0" applyNumberFormat="1" applyFont="1" applyBorder="1" applyAlignment="1">
      <alignment horizontal="center" vertical="center" wrapText="1"/>
    </xf>
    <xf numFmtId="49" fontId="19" fillId="0" borderId="98" xfId="0" applyNumberFormat="1" applyFont="1" applyBorder="1" applyAlignment="1">
      <alignment horizontal="center" vertical="center" wrapText="1"/>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18" xfId="0" applyFont="1" applyBorder="1" applyAlignment="1">
      <alignment horizontal="center" vertical="center" shrinkToFit="1"/>
    </xf>
    <xf numFmtId="0" fontId="4" fillId="0" borderId="72" xfId="0" applyFont="1" applyBorder="1" applyAlignment="1">
      <alignment horizontal="center" vertical="center"/>
    </xf>
    <xf numFmtId="0" fontId="4" fillId="0" borderId="70" xfId="0" applyFont="1" applyBorder="1" applyAlignment="1">
      <alignment horizontal="center" vertical="center"/>
    </xf>
    <xf numFmtId="0" fontId="4" fillId="0" borderId="40" xfId="0" applyFont="1" applyBorder="1" applyAlignment="1">
      <alignment horizontal="center" vertical="center"/>
    </xf>
    <xf numFmtId="49" fontId="19" fillId="0" borderId="89" xfId="0" applyNumberFormat="1" applyFont="1" applyBorder="1" applyAlignment="1">
      <alignment horizontal="center" vertical="center" wrapText="1"/>
    </xf>
    <xf numFmtId="49" fontId="19" fillId="0" borderId="31" xfId="0" applyNumberFormat="1" applyFont="1" applyBorder="1" applyAlignment="1">
      <alignment horizontal="center" vertical="center" wrapText="1"/>
    </xf>
    <xf numFmtId="0" fontId="4" fillId="0" borderId="70" xfId="0" applyFont="1" applyBorder="1" applyAlignment="1">
      <alignment horizontal="center" vertical="center" shrinkToFit="1"/>
    </xf>
    <xf numFmtId="0" fontId="4" fillId="0" borderId="40" xfId="0" applyFont="1" applyBorder="1" applyAlignment="1">
      <alignment horizontal="center" vertical="center" shrinkToFit="1"/>
    </xf>
    <xf numFmtId="49" fontId="14" fillId="0" borderId="31" xfId="0" applyNumberFormat="1" applyFont="1" applyBorder="1" applyAlignment="1">
      <alignment horizontal="center" vertical="center" wrapText="1"/>
    </xf>
    <xf numFmtId="49" fontId="33" fillId="0" borderId="40" xfId="0" applyNumberFormat="1" applyFont="1" applyBorder="1" applyAlignment="1">
      <alignment horizontal="center" vertical="center" wrapText="1"/>
    </xf>
    <xf numFmtId="0" fontId="4" fillId="0" borderId="91" xfId="0" applyFont="1" applyBorder="1" applyAlignment="1">
      <alignment horizontal="center" vertical="center" shrinkToFit="1"/>
    </xf>
    <xf numFmtId="0" fontId="4" fillId="0" borderId="92" xfId="0" applyFont="1" applyBorder="1" applyAlignment="1">
      <alignment horizontal="center" vertical="center" shrinkToFit="1"/>
    </xf>
    <xf numFmtId="49" fontId="19" fillId="0" borderId="90"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49" fontId="19" fillId="0" borderId="81" xfId="0" applyNumberFormat="1" applyFont="1" applyBorder="1" applyAlignment="1">
      <alignment horizontal="center" vertical="center" wrapText="1"/>
    </xf>
    <xf numFmtId="0" fontId="4" fillId="0" borderId="101" xfId="0" applyFont="1" applyBorder="1" applyAlignment="1">
      <alignment horizontal="center" vertical="center"/>
    </xf>
    <xf numFmtId="0" fontId="4" fillId="0" borderId="102" xfId="0" applyFont="1" applyBorder="1" applyAlignment="1">
      <alignment horizontal="center" vertical="center"/>
    </xf>
    <xf numFmtId="49" fontId="32" fillId="0" borderId="4" xfId="0" applyNumberFormat="1" applyFont="1" applyBorder="1" applyAlignment="1">
      <alignment horizontal="center" vertical="center" wrapText="1"/>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49" fontId="9" fillId="0" borderId="91" xfId="0" applyNumberFormat="1" applyFont="1" applyBorder="1" applyAlignment="1">
      <alignment horizontal="center" vertical="center"/>
    </xf>
    <xf numFmtId="49" fontId="9" fillId="0" borderId="103" xfId="0" applyNumberFormat="1" applyFont="1" applyBorder="1" applyAlignment="1">
      <alignment horizontal="center" vertical="center"/>
    </xf>
    <xf numFmtId="49" fontId="9" fillId="0" borderId="29" xfId="0" applyNumberFormat="1" applyFont="1" applyBorder="1" applyAlignment="1">
      <alignment horizontal="center" vertical="center"/>
    </xf>
    <xf numFmtId="0" fontId="0" fillId="0" borderId="92" xfId="0" applyBorder="1" applyAlignment="1">
      <alignment horizontal="center"/>
    </xf>
    <xf numFmtId="0" fontId="0" fillId="0" borderId="47" xfId="0" applyBorder="1" applyAlignment="1">
      <alignment horizontal="center" vertical="center" wrapText="1"/>
    </xf>
    <xf numFmtId="0" fontId="0" fillId="0" borderId="14" xfId="0" applyBorder="1" applyAlignment="1">
      <alignment horizontal="center" wrapText="1"/>
    </xf>
    <xf numFmtId="49" fontId="9" fillId="0" borderId="76" xfId="0" applyNumberFormat="1" applyFont="1" applyBorder="1" applyAlignment="1">
      <alignment horizontal="center" vertical="center"/>
    </xf>
    <xf numFmtId="49" fontId="9" fillId="0" borderId="32" xfId="0" applyNumberFormat="1" applyFont="1" applyBorder="1" applyAlignment="1">
      <alignment horizontal="center" vertical="center"/>
    </xf>
    <xf numFmtId="0" fontId="0" fillId="0" borderId="14" xfId="0" applyBorder="1" applyAlignment="1">
      <alignment horizontal="center" vertical="center" wrapText="1"/>
    </xf>
    <xf numFmtId="49" fontId="9" fillId="0" borderId="105" xfId="0" applyNumberFormat="1" applyFont="1" applyBorder="1" applyAlignment="1">
      <alignment horizontal="center" vertical="center"/>
    </xf>
    <xf numFmtId="49" fontId="9" fillId="0" borderId="106" xfId="0" applyNumberFormat="1" applyFont="1" applyBorder="1" applyAlignment="1">
      <alignment horizontal="center" vertical="center"/>
    </xf>
    <xf numFmtId="49" fontId="9" fillId="0" borderId="107" xfId="0" applyNumberFormat="1" applyFont="1" applyBorder="1" applyAlignment="1">
      <alignment horizontal="center" vertical="center"/>
    </xf>
    <xf numFmtId="49" fontId="9" fillId="0" borderId="100"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42" xfId="0" applyNumberFormat="1" applyFont="1" applyBorder="1" applyAlignment="1">
      <alignment horizontal="center" vertical="center"/>
    </xf>
    <xf numFmtId="49" fontId="9" fillId="0" borderId="38" xfId="0" applyNumberFormat="1" applyFont="1" applyBorder="1" applyAlignment="1">
      <alignment horizontal="center" vertical="center"/>
    </xf>
    <xf numFmtId="49" fontId="9" fillId="0" borderId="104" xfId="0" applyNumberFormat="1" applyFont="1" applyBorder="1" applyAlignment="1">
      <alignment horizontal="center" vertical="center"/>
    </xf>
    <xf numFmtId="49" fontId="9" fillId="0" borderId="137" xfId="0" applyNumberFormat="1" applyFont="1" applyBorder="1" applyAlignment="1">
      <alignment horizontal="center" vertical="center"/>
    </xf>
    <xf numFmtId="0" fontId="24" fillId="3" borderId="10" xfId="3" applyFont="1" applyFill="1" applyBorder="1" applyAlignment="1">
      <alignment horizontal="center" vertical="center" wrapText="1"/>
    </xf>
    <xf numFmtId="0" fontId="24" fillId="3" borderId="11" xfId="3" applyFont="1" applyFill="1" applyBorder="1" applyAlignment="1">
      <alignment horizontal="center" vertical="center"/>
    </xf>
    <xf numFmtId="0" fontId="30" fillId="0" borderId="53" xfId="0" applyFont="1" applyBorder="1" applyAlignment="1">
      <alignment horizontal="center" vertical="center" shrinkToFit="1"/>
    </xf>
    <xf numFmtId="0" fontId="30" fillId="0" borderId="14" xfId="0" applyFont="1" applyBorder="1" applyAlignment="1">
      <alignment horizontal="center" vertical="center" shrinkToFit="1"/>
    </xf>
    <xf numFmtId="0" fontId="30" fillId="0" borderId="17" xfId="0" applyFont="1" applyBorder="1" applyAlignment="1">
      <alignment horizontal="center" vertical="center" shrinkToFit="1"/>
    </xf>
    <xf numFmtId="0" fontId="30" fillId="0" borderId="0" xfId="0" applyFont="1" applyAlignment="1">
      <alignment horizontal="center" vertical="center" shrinkToFit="1"/>
    </xf>
    <xf numFmtId="0" fontId="30" fillId="0" borderId="3" xfId="0" applyFont="1" applyBorder="1" applyAlignment="1">
      <alignment horizontal="center" vertical="center" shrinkToFit="1"/>
    </xf>
    <xf numFmtId="0" fontId="30" fillId="0" borderId="52" xfId="0" applyFont="1" applyBorder="1" applyAlignment="1">
      <alignment horizontal="center" vertical="center" shrinkToFit="1"/>
    </xf>
    <xf numFmtId="0" fontId="0" fillId="0" borderId="0" xfId="0" applyBorder="1" applyAlignment="1">
      <alignment vertical="center" shrinkToFit="1"/>
    </xf>
    <xf numFmtId="0" fontId="0" fillId="0" borderId="0" xfId="0" applyBorder="1" applyAlignment="1">
      <alignment horizontal="center" vertical="center" shrinkToFit="1"/>
    </xf>
    <xf numFmtId="0" fontId="0" fillId="0" borderId="140" xfId="0" applyBorder="1" applyAlignment="1">
      <alignment vertical="center" shrinkToFit="1"/>
    </xf>
    <xf numFmtId="0" fontId="0" fillId="0" borderId="141" xfId="0" applyBorder="1" applyAlignment="1">
      <alignment vertical="center" shrinkToFit="1"/>
    </xf>
    <xf numFmtId="0" fontId="0" fillId="0" borderId="142" xfId="0" applyBorder="1" applyAlignment="1">
      <alignment horizontal="center" vertical="center" shrinkToFit="1"/>
    </xf>
    <xf numFmtId="0" fontId="0" fillId="0" borderId="143" xfId="0" applyBorder="1" applyAlignment="1">
      <alignment vertical="center" shrinkToFit="1"/>
    </xf>
    <xf numFmtId="0" fontId="0" fillId="0" borderId="144" xfId="0" applyBorder="1" applyAlignment="1">
      <alignment vertical="center" shrinkToFit="1"/>
    </xf>
    <xf numFmtId="0" fontId="0" fillId="0" borderId="142" xfId="0" applyBorder="1" applyAlignment="1">
      <alignment vertical="center" shrinkToFit="1"/>
    </xf>
    <xf numFmtId="0" fontId="0" fillId="0" borderId="146" xfId="0" applyBorder="1" applyAlignment="1">
      <alignment vertical="center" shrinkToFit="1"/>
    </xf>
    <xf numFmtId="0" fontId="7" fillId="0" borderId="0" xfId="0" applyFont="1" applyBorder="1" applyAlignment="1">
      <alignment vertical="center" shrinkToFit="1"/>
    </xf>
    <xf numFmtId="0" fontId="7" fillId="0" borderId="7" xfId="0" applyFont="1" applyBorder="1" applyAlignment="1">
      <alignment horizontal="center" vertical="center" shrinkToFit="1"/>
    </xf>
    <xf numFmtId="0" fontId="7" fillId="0" borderId="140" xfId="0" applyFont="1" applyBorder="1" applyAlignment="1">
      <alignment vertical="center" shrinkToFit="1"/>
    </xf>
    <xf numFmtId="0" fontId="7" fillId="0" borderId="141" xfId="0" applyFont="1" applyBorder="1" applyAlignment="1">
      <alignment vertical="center" shrinkToFit="1"/>
    </xf>
    <xf numFmtId="0" fontId="7" fillId="0" borderId="6" xfId="0" applyFont="1" applyBorder="1" applyAlignment="1">
      <alignment vertical="center" shrinkToFit="1"/>
    </xf>
    <xf numFmtId="0" fontId="7" fillId="0" borderId="64" xfId="0" applyFont="1" applyBorder="1" applyAlignment="1">
      <alignment vertical="center" shrinkToFit="1"/>
    </xf>
    <xf numFmtId="0" fontId="7" fillId="0" borderId="7" xfId="0" applyFont="1" applyBorder="1" applyAlignment="1">
      <alignment vertical="center" shrinkToFit="1"/>
    </xf>
    <xf numFmtId="0" fontId="7" fillId="0" borderId="145" xfId="0" applyFont="1" applyBorder="1" applyAlignment="1">
      <alignment vertical="center" shrinkToFit="1"/>
    </xf>
    <xf numFmtId="0" fontId="7" fillId="0" borderId="0" xfId="0" applyFont="1" applyAlignment="1">
      <alignment vertical="center" shrinkToFit="1"/>
    </xf>
    <xf numFmtId="0" fontId="0" fillId="0" borderId="0" xfId="0" applyBorder="1" applyAlignment="1">
      <alignment vertical="center"/>
    </xf>
    <xf numFmtId="0" fontId="0" fillId="0" borderId="143" xfId="0" applyBorder="1" applyAlignment="1">
      <alignment vertical="center"/>
    </xf>
    <xf numFmtId="0" fontId="0" fillId="0" borderId="142" xfId="0" applyBorder="1" applyAlignment="1">
      <alignment vertical="center"/>
    </xf>
    <xf numFmtId="0" fontId="0" fillId="0" borderId="146" xfId="0" applyBorder="1" applyAlignment="1">
      <alignment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141" xfId="0" applyFont="1" applyBorder="1" applyAlignment="1">
      <alignment vertical="center"/>
    </xf>
    <xf numFmtId="0" fontId="7" fillId="0" borderId="145" xfId="0" applyFont="1" applyBorder="1" applyAlignment="1">
      <alignment vertical="center"/>
    </xf>
    <xf numFmtId="0" fontId="4" fillId="9" borderId="70" xfId="0" applyFont="1" applyFill="1" applyBorder="1" applyAlignment="1">
      <alignment horizontal="center" vertical="center" shrinkToFit="1"/>
    </xf>
    <xf numFmtId="0" fontId="11" fillId="9" borderId="20" xfId="0" applyFont="1" applyFill="1" applyBorder="1" applyAlignment="1">
      <alignment horizontal="center" vertical="center" shrinkToFit="1"/>
    </xf>
    <xf numFmtId="0" fontId="4" fillId="9" borderId="75" xfId="0" applyFont="1" applyFill="1" applyBorder="1" applyAlignment="1">
      <alignment horizontal="center" vertical="center" shrinkToFit="1"/>
    </xf>
    <xf numFmtId="0" fontId="4" fillId="9" borderId="76" xfId="0" applyFont="1" applyFill="1" applyBorder="1" applyAlignment="1">
      <alignment horizontal="center" vertical="center" shrinkToFit="1"/>
    </xf>
    <xf numFmtId="0" fontId="11" fillId="9" borderId="24" xfId="0" applyFont="1" applyFill="1" applyBorder="1" applyAlignment="1">
      <alignment horizontal="center" vertical="center" shrinkToFit="1"/>
    </xf>
    <xf numFmtId="20" fontId="0" fillId="9" borderId="12" xfId="0" applyNumberFormat="1" applyFill="1" applyBorder="1" applyAlignment="1">
      <alignment horizontal="center" vertical="center"/>
    </xf>
    <xf numFmtId="0" fontId="4" fillId="9" borderId="17" xfId="0" applyFont="1" applyFill="1" applyBorder="1" applyAlignment="1">
      <alignment horizontal="center" vertical="center" shrinkToFit="1"/>
    </xf>
    <xf numFmtId="20" fontId="0" fillId="9" borderId="43" xfId="0" applyNumberFormat="1" applyFill="1" applyBorder="1" applyAlignment="1">
      <alignment horizontal="center" vertical="center"/>
    </xf>
    <xf numFmtId="0" fontId="0" fillId="9" borderId="77" xfId="0" applyFill="1" applyBorder="1" applyAlignment="1">
      <alignment horizontal="center" vertical="center" shrinkToFit="1"/>
    </xf>
    <xf numFmtId="0" fontId="0" fillId="9" borderId="43" xfId="0" applyFill="1" applyBorder="1" applyAlignment="1">
      <alignment horizontal="center" vertical="center" wrapText="1"/>
    </xf>
    <xf numFmtId="0" fontId="11" fillId="9" borderId="57" xfId="0" applyFont="1" applyFill="1" applyBorder="1" applyAlignment="1">
      <alignment horizontal="center" vertical="center"/>
    </xf>
  </cellXfs>
  <cellStyles count="5">
    <cellStyle name="通貨 2" xfId="1" xr:uid="{00000000-0005-0000-0000-000000000000}"/>
    <cellStyle name="通貨 2 2" xfId="2" xr:uid="{00000000-0005-0000-0000-000001000000}"/>
    <cellStyle name="標準" xfId="0" builtinId="0"/>
    <cellStyle name="標準 2" xfId="3" xr:uid="{00000000-0005-0000-0000-000003000000}"/>
    <cellStyle name="標準_Sheet1" xfId="4" xr:uid="{00000000-0005-0000-0000-00000400000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58103" name="Line 1">
          <a:extLst>
            <a:ext uri="{FF2B5EF4-FFF2-40B4-BE49-F238E27FC236}">
              <a16:creationId xmlns:a16="http://schemas.microsoft.com/office/drawing/2014/main" id="{794EBC0A-BD46-A737-CC05-984B750AC95A}"/>
            </a:ext>
          </a:extLst>
        </xdr:cNvPr>
        <xdr:cNvSpPr>
          <a:spLocks noChangeShapeType="1"/>
        </xdr:cNvSpPr>
      </xdr:nvSpPr>
      <xdr:spPr bwMode="auto">
        <a:xfrm flipV="1">
          <a:off x="69818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58104" name="Line 2">
          <a:extLst>
            <a:ext uri="{FF2B5EF4-FFF2-40B4-BE49-F238E27FC236}">
              <a16:creationId xmlns:a16="http://schemas.microsoft.com/office/drawing/2014/main" id="{58A0B6B3-BEAC-72A4-0583-1D5D2AD91DA2}"/>
            </a:ext>
          </a:extLst>
        </xdr:cNvPr>
        <xdr:cNvSpPr>
          <a:spLocks noChangeShapeType="1"/>
        </xdr:cNvSpPr>
      </xdr:nvSpPr>
      <xdr:spPr bwMode="auto">
        <a:xfrm>
          <a:off x="69818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58105" name="Line 3">
          <a:extLst>
            <a:ext uri="{FF2B5EF4-FFF2-40B4-BE49-F238E27FC236}">
              <a16:creationId xmlns:a16="http://schemas.microsoft.com/office/drawing/2014/main" id="{A7E74C82-1B63-8DDF-784C-C8425ED8ADA9}"/>
            </a:ext>
          </a:extLst>
        </xdr:cNvPr>
        <xdr:cNvSpPr>
          <a:spLocks noChangeShapeType="1"/>
        </xdr:cNvSpPr>
      </xdr:nvSpPr>
      <xdr:spPr bwMode="auto">
        <a:xfrm flipV="1">
          <a:off x="69818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58106" name="Line 4">
          <a:extLst>
            <a:ext uri="{FF2B5EF4-FFF2-40B4-BE49-F238E27FC236}">
              <a16:creationId xmlns:a16="http://schemas.microsoft.com/office/drawing/2014/main" id="{C31E2609-1AC4-C9F4-8AC4-3AFDAB290746}"/>
            </a:ext>
          </a:extLst>
        </xdr:cNvPr>
        <xdr:cNvSpPr>
          <a:spLocks noChangeShapeType="1"/>
        </xdr:cNvSpPr>
      </xdr:nvSpPr>
      <xdr:spPr bwMode="auto">
        <a:xfrm>
          <a:off x="69818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58107" name="Line 5">
          <a:extLst>
            <a:ext uri="{FF2B5EF4-FFF2-40B4-BE49-F238E27FC236}">
              <a16:creationId xmlns:a16="http://schemas.microsoft.com/office/drawing/2014/main" id="{A06B5FE3-CC7F-C107-EB0A-40FABB706B93}"/>
            </a:ext>
          </a:extLst>
        </xdr:cNvPr>
        <xdr:cNvSpPr>
          <a:spLocks noChangeShapeType="1"/>
        </xdr:cNvSpPr>
      </xdr:nvSpPr>
      <xdr:spPr bwMode="auto">
        <a:xfrm flipV="1">
          <a:off x="69818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58108" name="Line 6">
          <a:extLst>
            <a:ext uri="{FF2B5EF4-FFF2-40B4-BE49-F238E27FC236}">
              <a16:creationId xmlns:a16="http://schemas.microsoft.com/office/drawing/2014/main" id="{91B37BFC-FBC2-5971-D408-454CE4098E52}"/>
            </a:ext>
          </a:extLst>
        </xdr:cNvPr>
        <xdr:cNvSpPr>
          <a:spLocks noChangeShapeType="1"/>
        </xdr:cNvSpPr>
      </xdr:nvSpPr>
      <xdr:spPr bwMode="auto">
        <a:xfrm>
          <a:off x="69818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58109" name="Line 7">
          <a:extLst>
            <a:ext uri="{FF2B5EF4-FFF2-40B4-BE49-F238E27FC236}">
              <a16:creationId xmlns:a16="http://schemas.microsoft.com/office/drawing/2014/main" id="{235C7991-2ADD-957A-4BC0-3BDE58AC4D91}"/>
            </a:ext>
          </a:extLst>
        </xdr:cNvPr>
        <xdr:cNvSpPr>
          <a:spLocks noChangeShapeType="1"/>
        </xdr:cNvSpPr>
      </xdr:nvSpPr>
      <xdr:spPr bwMode="auto">
        <a:xfrm flipV="1">
          <a:off x="69818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58110" name="Line 8">
          <a:extLst>
            <a:ext uri="{FF2B5EF4-FFF2-40B4-BE49-F238E27FC236}">
              <a16:creationId xmlns:a16="http://schemas.microsoft.com/office/drawing/2014/main" id="{7E390B23-AB82-4CED-E086-9C95DB350BE8}"/>
            </a:ext>
          </a:extLst>
        </xdr:cNvPr>
        <xdr:cNvSpPr>
          <a:spLocks noChangeShapeType="1"/>
        </xdr:cNvSpPr>
      </xdr:nvSpPr>
      <xdr:spPr bwMode="auto">
        <a:xfrm>
          <a:off x="69818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N51"/>
  <sheetViews>
    <sheetView topLeftCell="B1" zoomScale="90" zoomScaleNormal="90" workbookViewId="0">
      <selection activeCell="C7" sqref="C7"/>
    </sheetView>
  </sheetViews>
  <sheetFormatPr baseColWidth="10" defaultColWidth="8.83203125" defaultRowHeight="14"/>
  <cols>
    <col min="1" max="1" width="3.1640625" style="14" customWidth="1"/>
    <col min="2" max="2" width="6.5" style="14" customWidth="1"/>
    <col min="3" max="3" width="18.6640625" style="14" customWidth="1"/>
    <col min="4" max="4" width="5.1640625" style="14" bestFit="1" customWidth="1"/>
    <col min="5" max="5" width="24.1640625" style="14" customWidth="1"/>
    <col min="6" max="6" width="8.83203125" style="14"/>
    <col min="7" max="7" width="37.83203125" style="14" customWidth="1"/>
    <col min="8" max="8" width="19.1640625" style="14" customWidth="1"/>
    <col min="9" max="11" width="8.83203125" style="14"/>
    <col min="12" max="28" width="9" style="62" customWidth="1"/>
    <col min="29" max="16384" width="8.83203125" style="14"/>
  </cols>
  <sheetData>
    <row r="1" spans="2:40" ht="24" customHeight="1">
      <c r="B1" s="60" t="s">
        <v>242</v>
      </c>
      <c r="AB1" s="63"/>
      <c r="AC1" s="64"/>
      <c r="AD1" s="64"/>
      <c r="AE1" s="64"/>
      <c r="AF1" s="64"/>
      <c r="AG1" s="64"/>
      <c r="AH1" s="64"/>
      <c r="AI1" s="64"/>
      <c r="AJ1" s="65"/>
      <c r="AK1" s="65"/>
      <c r="AL1" s="63"/>
      <c r="AM1" s="63"/>
      <c r="AN1" s="63"/>
    </row>
    <row r="2" spans="2:40" ht="17">
      <c r="B2" s="67"/>
      <c r="C2" s="67" t="s">
        <v>67</v>
      </c>
      <c r="D2" s="67" t="s">
        <v>68</v>
      </c>
      <c r="E2" s="67" t="s">
        <v>69</v>
      </c>
      <c r="F2" s="67" t="s">
        <v>70</v>
      </c>
      <c r="G2" s="67" t="s">
        <v>71</v>
      </c>
      <c r="H2" s="75" t="s">
        <v>72</v>
      </c>
      <c r="I2" s="67" t="s">
        <v>73</v>
      </c>
      <c r="J2" s="67" t="s">
        <v>74</v>
      </c>
      <c r="M2" s="63"/>
      <c r="N2" s="63"/>
      <c r="O2" s="63"/>
      <c r="Q2" s="63"/>
      <c r="R2" s="63"/>
      <c r="S2" s="63"/>
      <c r="T2" s="63"/>
      <c r="U2" s="63"/>
      <c r="V2" s="63"/>
      <c r="W2" s="63"/>
      <c r="X2" s="63"/>
      <c r="Y2" s="63"/>
      <c r="Z2" s="63"/>
      <c r="AA2" s="63"/>
      <c r="AB2" s="63"/>
      <c r="AC2" s="64"/>
      <c r="AD2" s="64"/>
      <c r="AE2" s="64"/>
      <c r="AF2" s="64"/>
      <c r="AG2" s="64"/>
      <c r="AH2" s="64"/>
      <c r="AI2" s="64"/>
      <c r="AJ2" s="65"/>
      <c r="AK2" s="65"/>
      <c r="AL2" s="63"/>
      <c r="AM2" s="63"/>
      <c r="AN2" s="63"/>
    </row>
    <row r="3" spans="2:40" ht="17">
      <c r="B3" s="61" t="s">
        <v>75</v>
      </c>
      <c r="C3" s="74">
        <v>45753</v>
      </c>
      <c r="D3" s="66" t="str">
        <f>IF(C3="Blank1","",(TEXT((WEEKDAY(C3,1)),"(AAA)")))</f>
        <v>(日)</v>
      </c>
      <c r="E3" s="69" t="str">
        <f>IF(C3="Blank1","Blank1",((DATESTRING(C3))&amp;"  "&amp;D3))</f>
        <v>令和07年04月06日  (日)</v>
      </c>
      <c r="F3" s="70"/>
      <c r="G3" s="61" t="s">
        <v>151</v>
      </c>
      <c r="H3" s="84" t="s">
        <v>178</v>
      </c>
      <c r="I3" s="61"/>
      <c r="J3" s="70"/>
      <c r="M3" s="63"/>
      <c r="N3" s="63"/>
      <c r="O3" s="63"/>
      <c r="Q3" s="63"/>
      <c r="R3" s="63"/>
      <c r="S3" s="63"/>
      <c r="T3" s="63"/>
      <c r="U3" s="63"/>
      <c r="V3" s="63"/>
      <c r="W3" s="63"/>
      <c r="X3" s="63"/>
      <c r="Y3" s="63"/>
      <c r="Z3" s="63"/>
      <c r="AA3" s="63"/>
      <c r="AB3" s="63"/>
      <c r="AC3" s="64"/>
      <c r="AD3" s="64"/>
      <c r="AE3" s="64"/>
      <c r="AF3" s="64"/>
      <c r="AG3" s="64"/>
      <c r="AH3" s="64"/>
      <c r="AI3" s="64"/>
      <c r="AJ3" s="65"/>
      <c r="AK3" s="65"/>
      <c r="AL3" s="63"/>
      <c r="AM3" s="63"/>
      <c r="AN3" s="63"/>
    </row>
    <row r="4" spans="2:40" ht="17">
      <c r="B4" s="61" t="s">
        <v>76</v>
      </c>
      <c r="C4" s="68">
        <v>45760</v>
      </c>
      <c r="D4" s="66" t="str">
        <f>IF(C4="Blank2","",(TEXT((WEEKDAY(C4,1)),"(AAA)")))</f>
        <v>(日)</v>
      </c>
      <c r="E4" s="69" t="str">
        <f>IF(C4="Blank2","Blank2",((DATESTRING(C4))&amp;"  "&amp;D4))</f>
        <v>令和07年04月13日  (日)</v>
      </c>
      <c r="F4" s="70"/>
      <c r="G4" s="61" t="s">
        <v>152</v>
      </c>
      <c r="H4" s="84" t="s">
        <v>176</v>
      </c>
      <c r="I4" s="61"/>
      <c r="J4" s="70"/>
      <c r="M4" s="63"/>
      <c r="N4" s="63"/>
      <c r="O4" s="63"/>
      <c r="Q4" s="63"/>
      <c r="R4" s="63"/>
      <c r="S4" s="63"/>
      <c r="T4" s="63"/>
      <c r="U4" s="63"/>
      <c r="V4" s="63"/>
      <c r="W4" s="63"/>
      <c r="X4" s="63"/>
      <c r="Y4" s="63"/>
      <c r="Z4" s="63"/>
      <c r="AA4" s="63"/>
      <c r="AB4" s="63"/>
      <c r="AC4" s="64"/>
      <c r="AD4" s="64"/>
      <c r="AE4" s="64"/>
      <c r="AF4" s="64"/>
      <c r="AG4" s="64"/>
      <c r="AH4" s="64"/>
      <c r="AI4" s="64"/>
      <c r="AJ4" s="65"/>
      <c r="AK4" s="65"/>
      <c r="AL4" s="63"/>
      <c r="AM4" s="63"/>
      <c r="AN4" s="63"/>
    </row>
    <row r="5" spans="2:40" ht="17">
      <c r="B5" s="61" t="s">
        <v>77</v>
      </c>
      <c r="C5" s="68">
        <v>45767</v>
      </c>
      <c r="D5" s="66" t="str">
        <f>IF(C5="Blank1","",(TEXT((WEEKDAY(C5,1)),"(AAA)")))</f>
        <v>(日)</v>
      </c>
      <c r="E5" s="69" t="str">
        <f>IF(C5="Blank1","Blank1",((DATESTRING(C5))&amp;"  "&amp;D5))</f>
        <v>令和07年04月20日  (日)</v>
      </c>
      <c r="F5" s="70"/>
      <c r="G5" s="61" t="s">
        <v>153</v>
      </c>
      <c r="H5" s="84" t="s">
        <v>177</v>
      </c>
      <c r="I5" s="61"/>
      <c r="J5" s="70"/>
      <c r="M5" s="63"/>
      <c r="N5" s="63"/>
      <c r="O5" s="63"/>
      <c r="Q5" s="63"/>
      <c r="R5" s="63"/>
      <c r="S5" s="63"/>
      <c r="T5" s="63"/>
      <c r="U5" s="63"/>
      <c r="V5" s="63"/>
      <c r="W5" s="63"/>
      <c r="X5" s="63"/>
      <c r="Y5" s="63"/>
      <c r="Z5" s="63"/>
      <c r="AA5" s="63"/>
      <c r="AB5" s="63"/>
      <c r="AC5" s="64"/>
      <c r="AD5" s="64"/>
      <c r="AE5" s="64"/>
      <c r="AF5" s="64"/>
      <c r="AG5" s="64"/>
      <c r="AH5" s="64"/>
      <c r="AI5" s="64"/>
      <c r="AJ5" s="65"/>
      <c r="AK5" s="65"/>
      <c r="AL5" s="63"/>
      <c r="AM5" s="63"/>
      <c r="AN5" s="63"/>
    </row>
    <row r="6" spans="2:40" ht="17">
      <c r="B6" s="61" t="s">
        <v>78</v>
      </c>
      <c r="C6" s="68">
        <v>45776</v>
      </c>
      <c r="D6" s="66" t="str">
        <f>IF(C6="Blank2","",(TEXT((WEEKDAY(C6,1)),"(AAA)")))</f>
        <v>(火)</v>
      </c>
      <c r="E6" s="69" t="str">
        <f>IF(C6="Blank2","Blank2",((DATESTRING(C6))&amp;"  "&amp;D6))</f>
        <v>令和07年04月29日  (火)</v>
      </c>
      <c r="F6" s="70"/>
      <c r="G6" s="61" t="s">
        <v>154</v>
      </c>
      <c r="H6" s="84" t="s">
        <v>178</v>
      </c>
      <c r="I6" s="61"/>
      <c r="J6" s="70"/>
      <c r="L6" s="63" t="s">
        <v>79</v>
      </c>
      <c r="M6" s="63"/>
      <c r="N6" s="63"/>
      <c r="O6" s="63"/>
      <c r="Q6" s="63"/>
      <c r="R6" s="63"/>
      <c r="S6" s="63"/>
      <c r="T6" s="63"/>
      <c r="U6" s="63"/>
      <c r="V6" s="63"/>
      <c r="W6" s="63"/>
      <c r="X6" s="63"/>
      <c r="Y6" s="63"/>
      <c r="Z6" s="63"/>
      <c r="AA6" s="63"/>
      <c r="AB6" s="63"/>
      <c r="AC6" s="64"/>
      <c r="AD6" s="63"/>
      <c r="AE6" s="63"/>
      <c r="AF6" s="63"/>
      <c r="AG6" s="63"/>
      <c r="AH6" s="63"/>
      <c r="AI6" s="63"/>
      <c r="AJ6" s="65"/>
      <c r="AK6" s="65"/>
      <c r="AL6" s="63"/>
      <c r="AM6" s="63"/>
      <c r="AN6" s="63"/>
    </row>
    <row r="7" spans="2:40" ht="17">
      <c r="B7" s="61" t="s">
        <v>80</v>
      </c>
      <c r="C7" s="68">
        <v>45781</v>
      </c>
      <c r="D7" s="66" t="str">
        <f>IF(C7="Blank1","",(TEXT((WEEKDAY(C7,1)),"(AAA)")))</f>
        <v>(日)</v>
      </c>
      <c r="E7" s="69" t="str">
        <f>IF(C7="Blank1","Blank1",((DATESTRING(C7))&amp;"  "&amp;D7))</f>
        <v>令和07年05月04日  (日)</v>
      </c>
      <c r="F7" s="70"/>
      <c r="G7" s="61" t="s">
        <v>155</v>
      </c>
      <c r="H7" s="84" t="s">
        <v>178</v>
      </c>
      <c r="I7" s="61"/>
      <c r="J7" s="70"/>
      <c r="L7" s="63"/>
      <c r="M7" s="63"/>
      <c r="N7" s="63"/>
      <c r="O7" s="63"/>
      <c r="P7" s="63"/>
      <c r="Q7" s="63"/>
      <c r="R7" s="63"/>
      <c r="S7" s="63"/>
      <c r="T7" s="63"/>
      <c r="U7" s="63"/>
      <c r="V7" s="63"/>
      <c r="W7" s="63"/>
      <c r="X7" s="63"/>
      <c r="Y7" s="63"/>
      <c r="Z7" s="63"/>
      <c r="AA7" s="63"/>
      <c r="AB7" s="63"/>
      <c r="AC7" s="64"/>
      <c r="AD7" s="64"/>
      <c r="AE7" s="64"/>
      <c r="AF7" s="64"/>
      <c r="AG7" s="64"/>
      <c r="AH7" s="64"/>
      <c r="AI7" s="64"/>
      <c r="AJ7" s="65"/>
      <c r="AK7" s="65"/>
      <c r="AL7" s="63"/>
      <c r="AM7" s="63"/>
      <c r="AN7" s="63"/>
    </row>
    <row r="8" spans="2:40" ht="16">
      <c r="B8" s="61"/>
      <c r="C8" s="68"/>
      <c r="D8" s="66"/>
      <c r="E8" s="61"/>
      <c r="F8" s="70"/>
      <c r="G8" s="61"/>
      <c r="H8" s="61"/>
      <c r="I8" s="61"/>
      <c r="J8" s="70"/>
      <c r="L8" s="63"/>
      <c r="M8" s="63"/>
      <c r="N8" s="63"/>
      <c r="O8" s="63"/>
      <c r="P8" s="63"/>
      <c r="Q8" s="63"/>
      <c r="R8" s="63"/>
      <c r="S8" s="63"/>
      <c r="T8" s="63"/>
      <c r="U8" s="63"/>
      <c r="V8" s="63"/>
      <c r="W8" s="63"/>
      <c r="X8" s="63"/>
      <c r="Y8" s="63"/>
      <c r="Z8" s="63"/>
      <c r="AA8" s="63"/>
      <c r="AB8" s="63"/>
      <c r="AC8" s="63"/>
      <c r="AD8" s="65"/>
      <c r="AE8" s="65"/>
      <c r="AF8" s="65"/>
      <c r="AG8" s="65"/>
      <c r="AH8" s="65"/>
      <c r="AI8" s="65"/>
      <c r="AJ8" s="65"/>
      <c r="AK8" s="65"/>
      <c r="AL8" s="63"/>
      <c r="AM8" s="63"/>
      <c r="AN8" s="63"/>
    </row>
    <row r="9" spans="2:40" ht="17">
      <c r="B9" s="61"/>
      <c r="C9" s="61"/>
      <c r="D9" s="61"/>
      <c r="E9" s="61"/>
      <c r="F9" s="61"/>
      <c r="G9" s="61"/>
      <c r="H9" s="61"/>
      <c r="I9" s="70"/>
      <c r="J9" s="61"/>
      <c r="M9" s="63"/>
      <c r="N9" s="63"/>
      <c r="O9" s="63"/>
      <c r="P9" s="63"/>
      <c r="Q9" s="63"/>
      <c r="R9" s="63"/>
      <c r="S9" s="63"/>
      <c r="T9" s="63"/>
      <c r="U9" s="63"/>
      <c r="V9" s="63"/>
      <c r="W9" s="63"/>
      <c r="X9" s="63"/>
      <c r="Y9" s="63"/>
      <c r="Z9" s="63"/>
      <c r="AA9" s="63"/>
      <c r="AB9" s="63"/>
      <c r="AC9" s="65"/>
      <c r="AD9" s="64"/>
      <c r="AE9" s="64"/>
      <c r="AF9" s="64"/>
      <c r="AG9" s="64"/>
      <c r="AH9" s="64"/>
      <c r="AI9" s="64"/>
      <c r="AJ9" s="64"/>
      <c r="AK9" s="65"/>
      <c r="AL9" s="63"/>
      <c r="AM9" s="63"/>
      <c r="AN9" s="63"/>
    </row>
    <row r="10" spans="2:40" ht="17">
      <c r="I10" s="17"/>
      <c r="M10" s="63"/>
      <c r="N10" s="63"/>
      <c r="O10" s="63"/>
      <c r="P10" s="63"/>
      <c r="Q10" s="63"/>
      <c r="R10" s="63"/>
      <c r="S10" s="63"/>
      <c r="T10" s="63"/>
      <c r="U10" s="63"/>
      <c r="V10" s="63"/>
      <c r="W10" s="63"/>
      <c r="X10" s="63"/>
      <c r="Y10" s="63"/>
      <c r="Z10" s="63"/>
      <c r="AA10" s="63"/>
      <c r="AB10" s="63"/>
      <c r="AC10" s="64"/>
      <c r="AD10" s="64"/>
      <c r="AE10" s="64"/>
      <c r="AF10" s="64"/>
      <c r="AG10" s="64"/>
      <c r="AH10" s="64"/>
      <c r="AI10" s="64"/>
      <c r="AJ10" s="64"/>
      <c r="AK10" s="65"/>
      <c r="AL10" s="63"/>
      <c r="AM10" s="63"/>
      <c r="AN10" s="63"/>
    </row>
    <row r="11" spans="2:40" ht="17">
      <c r="M11" s="63"/>
      <c r="N11" s="63"/>
      <c r="O11" s="63"/>
      <c r="Q11" s="63"/>
      <c r="R11" s="63"/>
      <c r="S11" s="63"/>
      <c r="T11" s="63"/>
      <c r="U11" s="63"/>
      <c r="V11" s="63"/>
      <c r="W11" s="63"/>
      <c r="X11" s="63"/>
      <c r="Y11" s="63"/>
      <c r="Z11" s="63"/>
      <c r="AA11" s="63"/>
      <c r="AB11" s="63"/>
      <c r="AC11" s="64"/>
      <c r="AD11" s="64"/>
      <c r="AE11" s="64"/>
      <c r="AF11" s="64"/>
      <c r="AG11" s="64"/>
      <c r="AH11" s="64"/>
      <c r="AI11" s="64"/>
      <c r="AJ11" s="64"/>
      <c r="AK11" s="65"/>
      <c r="AL11" s="63"/>
      <c r="AM11" s="63"/>
      <c r="AN11" s="63"/>
    </row>
    <row r="12" spans="2:40" ht="17">
      <c r="G12" s="14" t="s">
        <v>82</v>
      </c>
      <c r="H12" s="14" t="s">
        <v>83</v>
      </c>
      <c r="I12" s="14" t="s">
        <v>84</v>
      </c>
      <c r="L12" s="63"/>
      <c r="M12" s="63"/>
      <c r="N12" s="63"/>
      <c r="O12" s="63"/>
      <c r="P12" s="63"/>
      <c r="Q12" s="63"/>
      <c r="R12" s="63"/>
      <c r="S12" s="63"/>
      <c r="T12" s="63"/>
      <c r="U12" s="63"/>
      <c r="V12" s="63"/>
      <c r="W12" s="63"/>
      <c r="X12" s="63"/>
      <c r="Y12" s="63"/>
      <c r="Z12" s="63"/>
      <c r="AA12" s="63"/>
      <c r="AB12" s="71"/>
      <c r="AC12" s="71"/>
      <c r="AD12" s="63"/>
      <c r="AE12" s="63"/>
      <c r="AF12" s="63"/>
      <c r="AG12" s="63"/>
      <c r="AH12" s="64"/>
      <c r="AI12" s="64"/>
      <c r="AJ12" s="64"/>
      <c r="AK12" s="65"/>
      <c r="AL12" s="63"/>
      <c r="AM12" s="63"/>
      <c r="AN12" s="63"/>
    </row>
    <row r="13" spans="2:40" ht="17">
      <c r="F13" s="14">
        <v>1</v>
      </c>
      <c r="G13" s="72" t="s">
        <v>86</v>
      </c>
      <c r="H13" s="14" t="s">
        <v>87</v>
      </c>
      <c r="I13" s="14" t="s">
        <v>88</v>
      </c>
      <c r="K13" s="73"/>
      <c r="L13" s="63"/>
      <c r="M13" s="63"/>
      <c r="N13" s="63"/>
      <c r="O13" s="63"/>
      <c r="P13" s="63"/>
      <c r="Q13" s="63"/>
      <c r="R13" s="63"/>
      <c r="S13" s="63"/>
      <c r="T13" s="63"/>
      <c r="U13" s="63"/>
      <c r="V13" s="63"/>
      <c r="W13" s="63"/>
      <c r="X13" s="63"/>
      <c r="Y13" s="63"/>
      <c r="Z13" s="63"/>
      <c r="AA13" s="71"/>
      <c r="AB13" s="63"/>
      <c r="AC13" s="63"/>
      <c r="AD13" s="63"/>
      <c r="AE13" s="63"/>
      <c r="AF13" s="63"/>
      <c r="AG13" s="63"/>
      <c r="AH13" s="63"/>
      <c r="AI13" s="63"/>
      <c r="AJ13" s="64"/>
      <c r="AK13" s="65"/>
      <c r="AL13" s="63"/>
      <c r="AM13" s="63"/>
      <c r="AN13" s="63"/>
    </row>
    <row r="14" spans="2:40" ht="17">
      <c r="F14" s="14">
        <v>2</v>
      </c>
      <c r="G14" s="72" t="s">
        <v>90</v>
      </c>
      <c r="H14" s="14" t="s">
        <v>91</v>
      </c>
      <c r="I14" s="14" t="s">
        <v>92</v>
      </c>
      <c r="K14" s="73"/>
      <c r="M14" s="63"/>
      <c r="N14" s="63"/>
      <c r="O14" s="63"/>
      <c r="Q14" s="63"/>
      <c r="R14" s="63"/>
      <c r="S14" s="63"/>
      <c r="T14" s="63"/>
      <c r="U14" s="71"/>
      <c r="V14" s="71"/>
      <c r="W14" s="71"/>
      <c r="X14" s="71"/>
      <c r="Y14" s="71"/>
      <c r="Z14" s="71"/>
      <c r="AA14" s="63"/>
      <c r="AB14" s="63"/>
      <c r="AC14" s="64"/>
      <c r="AD14" s="63"/>
      <c r="AE14" s="63"/>
      <c r="AF14" s="63"/>
      <c r="AG14" s="63"/>
      <c r="AH14" s="63"/>
      <c r="AI14" s="63"/>
      <c r="AJ14" s="64"/>
      <c r="AK14" s="65"/>
      <c r="AL14" s="63"/>
      <c r="AM14" s="63"/>
      <c r="AN14" s="63"/>
    </row>
    <row r="15" spans="2:40" ht="16">
      <c r="F15" s="14">
        <v>3</v>
      </c>
      <c r="G15" s="72" t="s">
        <v>93</v>
      </c>
      <c r="H15" s="14" t="s">
        <v>94</v>
      </c>
      <c r="I15" s="14" t="s">
        <v>95</v>
      </c>
      <c r="K15" s="73"/>
      <c r="M15" s="63"/>
      <c r="N15" s="63"/>
      <c r="O15" s="63"/>
      <c r="Q15" s="63"/>
      <c r="R15" s="63"/>
      <c r="S15" s="63"/>
      <c r="T15" s="63"/>
      <c r="U15" s="63"/>
      <c r="V15" s="63"/>
      <c r="W15" s="63"/>
      <c r="X15" s="63"/>
      <c r="Y15" s="63"/>
      <c r="Z15" s="63"/>
      <c r="AA15" s="63"/>
      <c r="AB15" s="63"/>
      <c r="AC15" s="63"/>
      <c r="AD15" s="63"/>
      <c r="AE15" s="63"/>
      <c r="AF15" s="63"/>
      <c r="AG15" s="63"/>
      <c r="AH15" s="63"/>
      <c r="AI15" s="63"/>
      <c r="AJ15" s="63"/>
      <c r="AK15" s="65"/>
      <c r="AL15" s="63"/>
      <c r="AM15" s="63"/>
      <c r="AN15" s="63"/>
    </row>
    <row r="16" spans="2:40" ht="17">
      <c r="F16" s="14">
        <v>4</v>
      </c>
      <c r="G16" s="72" t="s">
        <v>96</v>
      </c>
      <c r="H16" s="14" t="s">
        <v>97</v>
      </c>
      <c r="I16" s="62" t="s">
        <v>179</v>
      </c>
      <c r="K16" s="73"/>
      <c r="L16" s="71"/>
      <c r="M16" s="71"/>
      <c r="N16" s="71"/>
      <c r="O16" s="71"/>
      <c r="P16" s="71"/>
      <c r="Q16" s="71"/>
      <c r="R16" s="71"/>
      <c r="S16" s="71"/>
      <c r="T16" s="71"/>
      <c r="U16" s="63"/>
      <c r="V16" s="63"/>
      <c r="W16" s="63"/>
      <c r="X16" s="63"/>
      <c r="Y16" s="63"/>
      <c r="Z16" s="63"/>
      <c r="AA16" s="63"/>
      <c r="AB16" s="63"/>
      <c r="AC16" s="64"/>
      <c r="AD16" s="64"/>
      <c r="AE16" s="64"/>
      <c r="AF16" s="64"/>
      <c r="AG16" s="64"/>
      <c r="AH16" s="64"/>
      <c r="AI16" s="64"/>
      <c r="AJ16" s="64"/>
      <c r="AK16" s="65"/>
      <c r="AL16" s="63"/>
      <c r="AM16" s="63"/>
      <c r="AN16" s="63"/>
    </row>
    <row r="17" spans="6:40" ht="17">
      <c r="F17" s="14">
        <v>5</v>
      </c>
      <c r="G17" s="72" t="s">
        <v>98</v>
      </c>
      <c r="H17" s="14" t="s">
        <v>99</v>
      </c>
      <c r="I17" s="14" t="s">
        <v>100</v>
      </c>
      <c r="K17" s="73"/>
      <c r="L17" s="63"/>
      <c r="M17" s="63"/>
      <c r="N17" s="63"/>
      <c r="O17" s="63"/>
      <c r="P17" s="63"/>
      <c r="Q17" s="63"/>
      <c r="R17" s="63"/>
      <c r="S17" s="63"/>
      <c r="T17" s="63"/>
      <c r="U17" s="63"/>
      <c r="V17" s="63"/>
      <c r="W17" s="63"/>
      <c r="X17" s="63"/>
      <c r="Y17" s="63"/>
      <c r="Z17" s="63"/>
      <c r="AA17" s="63"/>
      <c r="AB17" s="63"/>
      <c r="AC17" s="64"/>
      <c r="AD17" s="64"/>
      <c r="AE17" s="64"/>
      <c r="AF17" s="64"/>
      <c r="AG17" s="64"/>
      <c r="AH17" s="64"/>
      <c r="AI17" s="64"/>
      <c r="AJ17" s="63"/>
      <c r="AK17" s="65"/>
      <c r="AL17" s="63"/>
      <c r="AM17" s="63"/>
      <c r="AN17" s="63"/>
    </row>
    <row r="18" spans="6:40" ht="16">
      <c r="F18" s="14">
        <v>6</v>
      </c>
      <c r="G18" s="72" t="s">
        <v>101</v>
      </c>
      <c r="H18" s="14" t="s">
        <v>102</v>
      </c>
      <c r="I18" s="14" t="s">
        <v>103</v>
      </c>
      <c r="K18" s="73"/>
      <c r="L18" s="63" t="s">
        <v>104</v>
      </c>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5"/>
      <c r="AL18" s="63"/>
      <c r="AM18" s="63"/>
      <c r="AN18" s="63"/>
    </row>
    <row r="19" spans="6:40" ht="17">
      <c r="F19" s="14">
        <v>7</v>
      </c>
      <c r="G19" s="162" t="s">
        <v>240</v>
      </c>
      <c r="H19" s="62" t="s">
        <v>241</v>
      </c>
      <c r="I19" s="14" t="s">
        <v>105</v>
      </c>
      <c r="K19" s="73"/>
      <c r="L19" s="63"/>
      <c r="M19" s="63"/>
      <c r="N19" s="63"/>
      <c r="O19" s="63"/>
      <c r="P19" s="63"/>
      <c r="Q19" s="63"/>
      <c r="R19" s="63"/>
      <c r="S19" s="63"/>
      <c r="T19" s="63"/>
      <c r="U19" s="63"/>
      <c r="V19" s="63"/>
      <c r="W19" s="63"/>
      <c r="X19" s="63"/>
      <c r="Y19" s="63"/>
      <c r="Z19" s="63"/>
      <c r="AA19" s="63"/>
      <c r="AB19" s="63"/>
      <c r="AC19" s="64"/>
      <c r="AD19" s="64"/>
      <c r="AE19" s="64"/>
      <c r="AF19" s="64"/>
      <c r="AG19" s="64"/>
      <c r="AH19" s="64"/>
      <c r="AI19" s="64"/>
      <c r="AJ19" s="64"/>
      <c r="AK19" s="65"/>
      <c r="AL19" s="63"/>
      <c r="AM19" s="63"/>
      <c r="AN19" s="63"/>
    </row>
    <row r="20" spans="6:40" ht="17">
      <c r="F20" s="14">
        <v>8</v>
      </c>
      <c r="G20" s="72" t="s">
        <v>106</v>
      </c>
      <c r="H20" s="14" t="s">
        <v>107</v>
      </c>
      <c r="I20" s="14" t="s">
        <v>108</v>
      </c>
      <c r="K20" s="73"/>
      <c r="L20" s="63"/>
      <c r="M20" s="63"/>
      <c r="N20" s="63"/>
      <c r="O20" s="63"/>
      <c r="P20" s="63"/>
      <c r="Q20" s="63"/>
      <c r="R20" s="63"/>
      <c r="S20" s="63"/>
      <c r="T20" s="63"/>
      <c r="U20" s="63"/>
      <c r="V20" s="63"/>
      <c r="W20" s="63"/>
      <c r="X20" s="63"/>
      <c r="Y20" s="63"/>
      <c r="Z20" s="63"/>
      <c r="AA20" s="63"/>
      <c r="AB20" s="63"/>
      <c r="AC20" s="64"/>
      <c r="AD20" s="64"/>
      <c r="AE20" s="64"/>
      <c r="AF20" s="64"/>
      <c r="AG20" s="64"/>
      <c r="AH20" s="64"/>
      <c r="AI20" s="64"/>
      <c r="AJ20" s="64"/>
      <c r="AK20" s="65"/>
      <c r="AL20" s="63"/>
      <c r="AM20" s="63"/>
      <c r="AN20" s="63"/>
    </row>
    <row r="21" spans="6:40" ht="17">
      <c r="F21" s="14">
        <v>9</v>
      </c>
      <c r="G21" s="72" t="s">
        <v>109</v>
      </c>
      <c r="H21" s="14" t="s">
        <v>110</v>
      </c>
      <c r="I21" s="14" t="s">
        <v>111</v>
      </c>
      <c r="K21" s="73"/>
      <c r="L21" s="63"/>
      <c r="M21" s="63"/>
      <c r="N21" s="63"/>
      <c r="O21" s="63"/>
      <c r="P21" s="63"/>
      <c r="Q21" s="63"/>
      <c r="R21" s="63"/>
      <c r="S21" s="63"/>
      <c r="T21" s="63"/>
      <c r="U21" s="63"/>
      <c r="V21" s="63"/>
      <c r="W21" s="63"/>
      <c r="X21" s="63"/>
      <c r="Y21" s="63"/>
      <c r="Z21" s="63"/>
      <c r="AA21" s="63"/>
      <c r="AB21" s="63"/>
      <c r="AC21" s="63"/>
      <c r="AD21" s="63"/>
      <c r="AE21" s="63"/>
      <c r="AF21" s="63"/>
      <c r="AG21" s="63"/>
      <c r="AH21" s="64"/>
      <c r="AI21" s="64"/>
      <c r="AJ21" s="64"/>
      <c r="AK21" s="65"/>
      <c r="AL21" s="63"/>
      <c r="AM21" s="63"/>
      <c r="AN21" s="63"/>
    </row>
    <row r="22" spans="6:40" ht="17">
      <c r="F22" s="14">
        <v>10</v>
      </c>
      <c r="G22" s="72" t="s">
        <v>112</v>
      </c>
      <c r="H22" s="14" t="s">
        <v>113</v>
      </c>
      <c r="I22" s="14" t="s">
        <v>114</v>
      </c>
      <c r="K22" s="73"/>
      <c r="L22" s="63"/>
      <c r="M22" s="63"/>
      <c r="N22" s="63"/>
      <c r="O22" s="63"/>
      <c r="P22" s="63"/>
      <c r="Q22" s="63"/>
      <c r="R22" s="63"/>
      <c r="S22" s="63"/>
      <c r="T22" s="63"/>
      <c r="U22" s="63"/>
      <c r="V22" s="63"/>
      <c r="W22" s="63"/>
      <c r="X22" s="63"/>
      <c r="Y22" s="63"/>
      <c r="Z22" s="63"/>
      <c r="AA22" s="63"/>
      <c r="AB22" s="63"/>
      <c r="AC22" s="64"/>
      <c r="AD22" s="64"/>
      <c r="AE22" s="64"/>
      <c r="AF22" s="64"/>
      <c r="AG22" s="64"/>
      <c r="AH22" s="63"/>
      <c r="AI22" s="63"/>
      <c r="AJ22" s="64"/>
      <c r="AK22" s="65"/>
      <c r="AL22" s="63"/>
      <c r="AM22" s="63"/>
      <c r="AN22" s="63"/>
    </row>
    <row r="23" spans="6:40" ht="17">
      <c r="F23" s="14">
        <v>11</v>
      </c>
      <c r="G23" s="72" t="s">
        <v>115</v>
      </c>
      <c r="H23" s="14" t="s">
        <v>116</v>
      </c>
      <c r="I23" s="14" t="s">
        <v>117</v>
      </c>
      <c r="K23" s="73"/>
      <c r="L23" s="63"/>
      <c r="M23" s="63"/>
      <c r="N23" s="63"/>
      <c r="O23" s="63"/>
      <c r="P23" s="63"/>
      <c r="Q23" s="63"/>
      <c r="R23" s="63"/>
      <c r="S23" s="63"/>
      <c r="T23" s="63"/>
      <c r="U23" s="63"/>
      <c r="V23" s="63"/>
      <c r="W23" s="63"/>
      <c r="X23" s="63"/>
      <c r="Y23" s="63"/>
      <c r="Z23" s="63"/>
      <c r="AA23" s="63"/>
      <c r="AB23" s="63"/>
      <c r="AC23" s="64"/>
      <c r="AD23" s="64"/>
      <c r="AE23" s="64"/>
      <c r="AF23" s="64"/>
      <c r="AG23" s="64"/>
      <c r="AH23" s="63"/>
      <c r="AI23" s="63"/>
      <c r="AJ23" s="64"/>
      <c r="AK23" s="65"/>
      <c r="AL23" s="63"/>
      <c r="AM23" s="63"/>
      <c r="AN23" s="63"/>
    </row>
    <row r="24" spans="6:40" ht="17">
      <c r="F24" s="14">
        <v>12</v>
      </c>
      <c r="G24" s="72" t="s">
        <v>118</v>
      </c>
      <c r="H24" s="14" t="s">
        <v>119</v>
      </c>
      <c r="I24" s="14" t="s">
        <v>120</v>
      </c>
      <c r="K24" s="73"/>
      <c r="L24" s="63"/>
      <c r="M24" s="63"/>
      <c r="N24" s="63"/>
      <c r="O24" s="63"/>
      <c r="P24" s="63"/>
      <c r="Q24" s="63"/>
      <c r="R24" s="63"/>
      <c r="S24" s="63"/>
      <c r="T24" s="63"/>
      <c r="U24" s="63"/>
      <c r="V24" s="63"/>
      <c r="W24" s="63"/>
      <c r="X24" s="63"/>
      <c r="Y24" s="63"/>
      <c r="Z24" s="63"/>
      <c r="AA24" s="63"/>
      <c r="AB24" s="63"/>
      <c r="AC24" s="64"/>
      <c r="AD24" s="64"/>
      <c r="AE24" s="64"/>
      <c r="AF24" s="64"/>
      <c r="AG24" s="64"/>
      <c r="AH24" s="64"/>
      <c r="AI24" s="64"/>
      <c r="AJ24" s="64"/>
      <c r="AK24" s="65"/>
      <c r="AL24" s="63"/>
      <c r="AM24" s="63"/>
      <c r="AN24" s="63"/>
    </row>
    <row r="25" spans="6:40" ht="17">
      <c r="F25" s="14">
        <v>13</v>
      </c>
      <c r="G25" s="72" t="s">
        <v>121</v>
      </c>
      <c r="H25" s="14" t="s">
        <v>122</v>
      </c>
      <c r="I25" s="14" t="s">
        <v>123</v>
      </c>
      <c r="K25" s="73"/>
      <c r="L25" s="63"/>
      <c r="M25" s="63"/>
      <c r="N25" s="63"/>
      <c r="O25" s="63"/>
      <c r="P25" s="63"/>
      <c r="Q25" s="63"/>
      <c r="R25" s="63"/>
      <c r="S25" s="63"/>
      <c r="T25" s="63"/>
      <c r="U25" s="63"/>
      <c r="V25" s="63"/>
      <c r="W25" s="63"/>
      <c r="X25" s="63"/>
      <c r="Y25" s="63"/>
      <c r="Z25" s="63"/>
      <c r="AA25" s="63"/>
      <c r="AB25" s="63"/>
      <c r="AC25" s="64"/>
      <c r="AD25" s="64"/>
      <c r="AE25" s="64"/>
      <c r="AF25" s="64"/>
      <c r="AG25" s="64"/>
      <c r="AH25" s="64"/>
      <c r="AI25" s="64"/>
      <c r="AJ25" s="65"/>
      <c r="AK25" s="65"/>
      <c r="AL25" s="63"/>
      <c r="AM25" s="63"/>
      <c r="AN25" s="63"/>
    </row>
    <row r="26" spans="6:40" ht="17">
      <c r="F26" s="14">
        <v>14</v>
      </c>
      <c r="G26" s="14" t="s">
        <v>124</v>
      </c>
      <c r="H26" s="14" t="s">
        <v>125</v>
      </c>
      <c r="I26" s="14" t="s">
        <v>126</v>
      </c>
      <c r="K26" s="73"/>
      <c r="L26" s="63"/>
      <c r="M26" s="63"/>
      <c r="N26" s="63"/>
      <c r="O26" s="63"/>
      <c r="P26" s="63"/>
      <c r="Q26" s="63"/>
      <c r="R26" s="63"/>
      <c r="S26" s="63"/>
      <c r="T26" s="63"/>
      <c r="U26" s="63"/>
      <c r="V26" s="63"/>
      <c r="W26" s="63"/>
      <c r="X26" s="63"/>
      <c r="Y26" s="63"/>
      <c r="Z26" s="63"/>
      <c r="AA26" s="63"/>
      <c r="AB26" s="63"/>
      <c r="AC26" s="64"/>
      <c r="AD26" s="64"/>
      <c r="AE26" s="64"/>
      <c r="AF26" s="64"/>
      <c r="AG26" s="64"/>
      <c r="AH26" s="64"/>
      <c r="AI26" s="64"/>
      <c r="AJ26" s="64"/>
      <c r="AK26" s="65"/>
      <c r="AL26" s="63"/>
      <c r="AM26" s="63"/>
      <c r="AN26" s="63"/>
    </row>
    <row r="27" spans="6:40">
      <c r="G27" s="72" t="s">
        <v>127</v>
      </c>
      <c r="H27" s="14" t="s">
        <v>128</v>
      </c>
      <c r="I27" s="14" t="s">
        <v>129</v>
      </c>
      <c r="K27" s="73"/>
      <c r="L27" s="63"/>
      <c r="M27" s="63"/>
      <c r="N27" s="63"/>
      <c r="O27" s="63"/>
      <c r="P27" s="63"/>
      <c r="Q27" s="63"/>
      <c r="R27" s="63"/>
      <c r="S27" s="63"/>
      <c r="T27" s="63"/>
      <c r="U27" s="63"/>
      <c r="V27" s="63"/>
      <c r="W27" s="63"/>
      <c r="X27" s="63"/>
      <c r="Y27" s="63"/>
      <c r="Z27" s="63"/>
      <c r="AA27" s="63"/>
    </row>
    <row r="28" spans="6:40">
      <c r="G28" s="72" t="s">
        <v>130</v>
      </c>
      <c r="H28" s="14" t="s">
        <v>38</v>
      </c>
      <c r="K28"/>
      <c r="L28"/>
      <c r="M28" s="63"/>
      <c r="N28" s="63"/>
      <c r="O28" s="63"/>
      <c r="P28" s="63"/>
      <c r="Q28" s="63"/>
      <c r="R28" s="63"/>
      <c r="S28" s="63"/>
      <c r="T28" s="63"/>
      <c r="U28" s="63"/>
      <c r="V28" s="63"/>
      <c r="W28" s="63"/>
      <c r="X28" s="63"/>
      <c r="Y28" s="63"/>
      <c r="Z28" s="63"/>
    </row>
    <row r="29" spans="6:40">
      <c r="G29" s="72"/>
      <c r="K29"/>
      <c r="L29"/>
      <c r="M29" s="63"/>
      <c r="N29" s="63"/>
      <c r="O29" s="63"/>
      <c r="P29" s="63"/>
      <c r="Q29" s="63"/>
      <c r="R29" s="63"/>
      <c r="S29" s="63"/>
      <c r="T29" s="63"/>
    </row>
    <row r="30" spans="6:40">
      <c r="G30" s="72"/>
      <c r="L30" s="63"/>
      <c r="M30" s="63"/>
      <c r="N30" s="63"/>
      <c r="O30" s="63"/>
      <c r="P30" s="63"/>
      <c r="Q30" s="63"/>
      <c r="R30" s="63"/>
      <c r="S30" s="63"/>
      <c r="T30" s="63"/>
    </row>
    <row r="31" spans="6:40">
      <c r="L31" s="63"/>
      <c r="M31" s="63"/>
      <c r="N31" s="63"/>
      <c r="O31" s="63"/>
      <c r="P31" s="63"/>
      <c r="Q31" s="63"/>
      <c r="R31" s="63"/>
    </row>
    <row r="32" spans="6:40">
      <c r="L32" s="63"/>
      <c r="M32" s="63"/>
      <c r="N32" s="63"/>
      <c r="O32" s="63"/>
      <c r="P32" s="63"/>
      <c r="Q32" s="63"/>
      <c r="R32" s="63"/>
    </row>
    <row r="33" spans="7:18">
      <c r="L33" s="63"/>
      <c r="M33" s="63"/>
      <c r="N33" s="63"/>
      <c r="O33" s="63"/>
      <c r="P33" s="63"/>
      <c r="Q33" s="63"/>
      <c r="R33" s="63"/>
    </row>
    <row r="34" spans="7:18">
      <c r="G34" s="72"/>
      <c r="L34" s="63"/>
      <c r="M34" s="63"/>
      <c r="N34" s="63"/>
      <c r="O34" s="63"/>
      <c r="P34" s="63"/>
      <c r="Q34" s="63"/>
      <c r="R34" s="63"/>
    </row>
    <row r="35" spans="7:18">
      <c r="L35" s="63"/>
      <c r="M35" s="63"/>
      <c r="N35" s="63"/>
      <c r="O35" s="63"/>
      <c r="P35" s="63"/>
      <c r="Q35" s="63"/>
      <c r="R35" s="63"/>
    </row>
    <row r="36" spans="7:18">
      <c r="L36" s="63"/>
      <c r="M36" s="63"/>
      <c r="N36" s="63"/>
      <c r="O36" s="63"/>
      <c r="P36" s="63"/>
      <c r="Q36" s="63"/>
      <c r="R36" s="63"/>
    </row>
    <row r="37" spans="7:18">
      <c r="L37" s="63"/>
      <c r="M37" s="63"/>
      <c r="N37" s="63"/>
      <c r="O37" s="63"/>
      <c r="P37" s="63"/>
      <c r="Q37" s="63"/>
      <c r="R37" s="63"/>
    </row>
    <row r="38" spans="7:18">
      <c r="L38" s="63"/>
      <c r="M38" s="63"/>
      <c r="N38" s="63"/>
      <c r="O38" s="63"/>
      <c r="P38" s="63"/>
      <c r="Q38" s="63"/>
      <c r="R38" s="63"/>
    </row>
    <row r="39" spans="7:18">
      <c r="L39" s="63"/>
      <c r="M39" s="63"/>
      <c r="N39" s="63"/>
      <c r="O39" s="63"/>
      <c r="P39" s="63"/>
      <c r="Q39" s="63"/>
      <c r="R39" s="63"/>
    </row>
    <row r="40" spans="7:18">
      <c r="L40" s="63"/>
      <c r="M40" s="63"/>
      <c r="N40" s="63"/>
      <c r="O40" s="63"/>
      <c r="P40" s="63"/>
      <c r="Q40" s="63"/>
      <c r="R40" s="63"/>
    </row>
    <row r="41" spans="7:18">
      <c r="L41" s="63"/>
      <c r="M41" s="63"/>
      <c r="N41" s="63"/>
      <c r="O41" s="63"/>
      <c r="P41" s="63"/>
      <c r="Q41" s="63"/>
      <c r="R41" s="63"/>
    </row>
    <row r="42" spans="7:18">
      <c r="L42" s="63"/>
      <c r="M42" s="63"/>
      <c r="N42" s="63"/>
      <c r="O42" s="63"/>
      <c r="P42" s="63"/>
      <c r="Q42" s="63"/>
      <c r="R42" s="63"/>
    </row>
    <row r="43" spans="7:18">
      <c r="L43" s="63"/>
      <c r="M43" s="63"/>
      <c r="N43" s="63"/>
      <c r="O43" s="63"/>
      <c r="P43" s="63"/>
      <c r="Q43" s="63"/>
      <c r="R43" s="63"/>
    </row>
    <row r="44" spans="7:18">
      <c r="L44" s="63"/>
      <c r="M44" s="63"/>
      <c r="N44" s="63"/>
      <c r="O44" s="63"/>
      <c r="P44" s="63"/>
      <c r="Q44" s="63"/>
      <c r="R44" s="63"/>
    </row>
    <row r="45" spans="7:18">
      <c r="L45" s="63"/>
      <c r="M45" s="63"/>
      <c r="N45" s="63"/>
      <c r="O45" s="63"/>
      <c r="P45" s="63"/>
      <c r="Q45" s="63"/>
      <c r="R45" s="63"/>
    </row>
    <row r="46" spans="7:18">
      <c r="L46" s="63"/>
      <c r="M46" s="63"/>
      <c r="N46" s="63"/>
      <c r="O46" s="63"/>
      <c r="P46" s="63"/>
      <c r="Q46" s="63"/>
      <c r="R46" s="63"/>
    </row>
    <row r="47" spans="7:18">
      <c r="L47" s="63"/>
      <c r="M47" s="63"/>
      <c r="N47" s="63"/>
      <c r="O47" s="63"/>
      <c r="P47" s="63"/>
      <c r="Q47" s="63"/>
      <c r="R47" s="63"/>
    </row>
    <row r="48" spans="7:18">
      <c r="L48" s="63"/>
      <c r="M48" s="63"/>
      <c r="N48" s="63"/>
      <c r="O48" s="63"/>
      <c r="P48" s="63"/>
      <c r="Q48" s="63"/>
      <c r="R48" s="63"/>
    </row>
    <row r="49" spans="12:18">
      <c r="L49" s="63"/>
      <c r="M49" s="63"/>
      <c r="N49" s="63"/>
      <c r="O49" s="63"/>
      <c r="P49" s="63"/>
      <c r="Q49" s="63"/>
      <c r="R49" s="63"/>
    </row>
    <row r="50" spans="12:18">
      <c r="L50" s="63"/>
      <c r="M50" s="63"/>
      <c r="N50" s="63"/>
      <c r="O50" s="63"/>
      <c r="P50" s="63"/>
      <c r="Q50" s="63"/>
      <c r="R50" s="63"/>
    </row>
    <row r="51" spans="12:18">
      <c r="M51" s="63"/>
      <c r="N51" s="63"/>
      <c r="O51" s="63"/>
      <c r="P51" s="63"/>
      <c r="Q51" s="63"/>
      <c r="R51" s="63"/>
    </row>
  </sheetData>
  <phoneticPr fontId="16"/>
  <conditionalFormatting sqref="C3">
    <cfRule type="cellIs" dxfId="5" priority="2" stopIfTrue="1" operator="equal">
      <formula>""</formula>
    </cfRule>
  </conditionalFormatting>
  <conditionalFormatting sqref="H3:H7">
    <cfRule type="cellIs" dxfId="4" priority="1" stopIfTrue="1" operator="equal">
      <formula>""</formula>
    </cfRule>
  </conditionalFormatting>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9"/>
  <sheetViews>
    <sheetView topLeftCell="A19" zoomScaleNormal="100" zoomScaleSheetLayoutView="100" workbookViewId="0">
      <selection activeCell="B37" sqref="B37"/>
    </sheetView>
  </sheetViews>
  <sheetFormatPr baseColWidth="10" defaultColWidth="8.83203125" defaultRowHeight="14"/>
  <cols>
    <col min="1" max="1" width="5" style="7" customWidth="1"/>
    <col min="2" max="2" width="109.83203125" style="33" customWidth="1"/>
  </cols>
  <sheetData>
    <row r="1" spans="1:2" ht="38.25" customHeight="1">
      <c r="A1" s="285" t="str">
        <f>リスト!B1</f>
        <v>第28回兵庫県ジュニア・ラグビーフットボール大会（2025年）春季大会</v>
      </c>
      <c r="B1" s="285"/>
    </row>
    <row r="2" spans="1:2" ht="22.5" customHeight="1">
      <c r="A2" s="286" t="s">
        <v>157</v>
      </c>
      <c r="B2" s="286"/>
    </row>
    <row r="3" spans="1:2" ht="16" customHeight="1">
      <c r="A3" s="27">
        <v>1</v>
      </c>
      <c r="B3" s="28" t="s">
        <v>0</v>
      </c>
    </row>
    <row r="4" spans="1:2" ht="46.25" customHeight="1">
      <c r="A4" s="27">
        <f>A3+1</f>
        <v>2</v>
      </c>
      <c r="B4" s="29" t="s">
        <v>156</v>
      </c>
    </row>
    <row r="5" spans="1:2" ht="78.5" customHeight="1">
      <c r="A5" s="27">
        <f t="shared" ref="A5:A32" si="0">A4+1</f>
        <v>3</v>
      </c>
      <c r="B5" s="165" t="s">
        <v>264</v>
      </c>
    </row>
    <row r="6" spans="1:2" ht="46.75" customHeight="1">
      <c r="A6" s="27">
        <f t="shared" si="0"/>
        <v>4</v>
      </c>
      <c r="B6" s="29" t="s">
        <v>243</v>
      </c>
    </row>
    <row r="7" spans="1:2" ht="45.5" customHeight="1">
      <c r="A7" s="27">
        <f>A6+1</f>
        <v>5</v>
      </c>
      <c r="B7" s="32" t="s">
        <v>244</v>
      </c>
    </row>
    <row r="8" spans="1:2" ht="16" customHeight="1">
      <c r="A8" s="27">
        <f>A7+1</f>
        <v>6</v>
      </c>
      <c r="B8" s="30" t="s">
        <v>164</v>
      </c>
    </row>
    <row r="9" spans="1:2" ht="16" customHeight="1">
      <c r="A9" s="27">
        <f>A8+1</f>
        <v>7</v>
      </c>
      <c r="B9" s="31" t="s">
        <v>1</v>
      </c>
    </row>
    <row r="10" spans="1:2" ht="16" customHeight="1">
      <c r="A10" s="27">
        <f t="shared" si="0"/>
        <v>8</v>
      </c>
      <c r="B10" s="31" t="s">
        <v>172</v>
      </c>
    </row>
    <row r="11" spans="1:2" ht="16" customHeight="1">
      <c r="A11" s="27">
        <f t="shared" si="0"/>
        <v>9</v>
      </c>
      <c r="B11" s="31" t="s">
        <v>267</v>
      </c>
    </row>
    <row r="12" spans="1:2" ht="16" customHeight="1">
      <c r="A12" s="27">
        <f t="shared" si="0"/>
        <v>10</v>
      </c>
      <c r="B12" s="32" t="s">
        <v>165</v>
      </c>
    </row>
    <row r="13" spans="1:2" ht="16" customHeight="1">
      <c r="A13" s="27">
        <f>A14+1</f>
        <v>12</v>
      </c>
      <c r="B13" s="32" t="s">
        <v>188</v>
      </c>
    </row>
    <row r="14" spans="1:2" ht="16" customHeight="1">
      <c r="A14" s="27">
        <f>A12+1</f>
        <v>11</v>
      </c>
      <c r="B14" s="31" t="s">
        <v>182</v>
      </c>
    </row>
    <row r="15" spans="1:2" ht="42" customHeight="1">
      <c r="A15" s="27">
        <f>A13+1</f>
        <v>13</v>
      </c>
      <c r="B15" s="32" t="s">
        <v>231</v>
      </c>
    </row>
    <row r="16" spans="1:2" ht="72.5" customHeight="1">
      <c r="A16" s="27">
        <f t="shared" si="0"/>
        <v>14</v>
      </c>
      <c r="B16" s="30" t="s">
        <v>265</v>
      </c>
    </row>
    <row r="17" spans="1:2" ht="16" customHeight="1">
      <c r="A17" s="27">
        <f t="shared" si="0"/>
        <v>15</v>
      </c>
      <c r="B17" s="30" t="s">
        <v>266</v>
      </c>
    </row>
    <row r="18" spans="1:2" ht="31.25" customHeight="1">
      <c r="A18" s="27">
        <f t="shared" si="0"/>
        <v>16</v>
      </c>
      <c r="B18" s="32" t="s">
        <v>196</v>
      </c>
    </row>
    <row r="19" spans="1:2" ht="31.25" customHeight="1">
      <c r="A19" s="27">
        <f t="shared" si="0"/>
        <v>17</v>
      </c>
      <c r="B19" s="30" t="s">
        <v>197</v>
      </c>
    </row>
    <row r="20" spans="1:2" ht="33.5" customHeight="1">
      <c r="A20" s="27">
        <f t="shared" si="0"/>
        <v>18</v>
      </c>
      <c r="B20" s="30" t="s">
        <v>173</v>
      </c>
    </row>
    <row r="21" spans="1:2" ht="58.75" customHeight="1">
      <c r="A21" s="27">
        <f t="shared" si="0"/>
        <v>19</v>
      </c>
      <c r="B21" s="32" t="s">
        <v>2</v>
      </c>
    </row>
    <row r="22" spans="1:2" ht="30.5" customHeight="1">
      <c r="A22" s="27">
        <f t="shared" si="0"/>
        <v>20</v>
      </c>
      <c r="B22" s="32" t="s">
        <v>3</v>
      </c>
    </row>
    <row r="23" spans="1:2" ht="16" customHeight="1">
      <c r="A23" s="27">
        <f t="shared" si="0"/>
        <v>21</v>
      </c>
      <c r="B23" s="30" t="s">
        <v>183</v>
      </c>
    </row>
    <row r="24" spans="1:2" ht="30.5" customHeight="1">
      <c r="A24" s="27">
        <f t="shared" si="0"/>
        <v>22</v>
      </c>
      <c r="B24" s="32" t="s">
        <v>184</v>
      </c>
    </row>
    <row r="25" spans="1:2" ht="31.25" customHeight="1">
      <c r="A25" s="27">
        <f t="shared" si="0"/>
        <v>23</v>
      </c>
      <c r="B25" s="32" t="s">
        <v>149</v>
      </c>
    </row>
    <row r="26" spans="1:2" ht="46.25" customHeight="1">
      <c r="A26" s="27">
        <f t="shared" si="0"/>
        <v>24</v>
      </c>
      <c r="B26" s="30" t="s">
        <v>158</v>
      </c>
    </row>
    <row r="27" spans="1:2" ht="16" customHeight="1">
      <c r="A27" s="27">
        <f t="shared" si="0"/>
        <v>25</v>
      </c>
      <c r="B27" s="32" t="s">
        <v>185</v>
      </c>
    </row>
    <row r="28" spans="1:2" ht="30.5" customHeight="1">
      <c r="A28" s="27">
        <f t="shared" si="0"/>
        <v>26</v>
      </c>
      <c r="B28" s="30" t="s">
        <v>159</v>
      </c>
    </row>
    <row r="29" spans="1:2" ht="46.25" customHeight="1">
      <c r="A29" s="27">
        <f t="shared" si="0"/>
        <v>27</v>
      </c>
      <c r="B29" s="30" t="s">
        <v>160</v>
      </c>
    </row>
    <row r="30" spans="1:2" ht="16" customHeight="1">
      <c r="A30" s="27">
        <f>A29+1</f>
        <v>28</v>
      </c>
      <c r="B30" s="28" t="s">
        <v>263</v>
      </c>
    </row>
    <row r="31" spans="1:2" ht="29.5" customHeight="1">
      <c r="A31" s="27">
        <f t="shared" si="0"/>
        <v>29</v>
      </c>
      <c r="B31" s="57" t="s">
        <v>150</v>
      </c>
    </row>
    <row r="32" spans="1:2" ht="16" customHeight="1">
      <c r="A32" s="163">
        <f t="shared" si="0"/>
        <v>30</v>
      </c>
      <c r="B32" s="164" t="s">
        <v>189</v>
      </c>
    </row>
    <row r="33" spans="1:2" ht="16" customHeight="1">
      <c r="A33" s="27">
        <v>30</v>
      </c>
      <c r="B33" s="160" t="s">
        <v>186</v>
      </c>
    </row>
    <row r="34" spans="1:2" ht="16" customHeight="1">
      <c r="A34" s="27">
        <v>31</v>
      </c>
      <c r="B34" s="160" t="s">
        <v>187</v>
      </c>
    </row>
    <row r="35" spans="1:2" ht="16" customHeight="1">
      <c r="A35" s="27">
        <v>32</v>
      </c>
      <c r="B35" s="160" t="s">
        <v>194</v>
      </c>
    </row>
    <row r="36" spans="1:2" ht="30.5" customHeight="1">
      <c r="A36" s="27">
        <v>33</v>
      </c>
      <c r="B36" s="161" t="s">
        <v>191</v>
      </c>
    </row>
    <row r="37" spans="1:2" ht="16" customHeight="1">
      <c r="A37" s="27">
        <v>34</v>
      </c>
      <c r="B37" s="161" t="s">
        <v>195</v>
      </c>
    </row>
    <row r="38" spans="1:2" ht="16" customHeight="1">
      <c r="A38" s="27">
        <v>35</v>
      </c>
      <c r="B38" s="57" t="s">
        <v>235</v>
      </c>
    </row>
    <row r="39" spans="1:2" ht="16" customHeight="1">
      <c r="A39" s="27">
        <v>36</v>
      </c>
      <c r="B39" s="166" t="s">
        <v>268</v>
      </c>
    </row>
  </sheetData>
  <mergeCells count="2">
    <mergeCell ref="A1:B1"/>
    <mergeCell ref="A2:B2"/>
  </mergeCells>
  <phoneticPr fontId="16"/>
  <printOptions horizontalCentered="1"/>
  <pageMargins left="0.35433070866141736" right="0.35433070866141736" top="0.19685039370078741" bottom="0.11811023622047245" header="0.35433070866141736" footer="0.11811023622047245"/>
  <pageSetup paperSize="9" scale="77"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R56"/>
  <sheetViews>
    <sheetView tabSelected="1" view="pageBreakPreview" topLeftCell="A12" zoomScaleNormal="100" zoomScaleSheetLayoutView="100" workbookViewId="0">
      <selection activeCell="I45" sqref="I45"/>
    </sheetView>
  </sheetViews>
  <sheetFormatPr baseColWidth="10" defaultColWidth="8.83203125" defaultRowHeight="20" customHeight="1" outlineLevelRow="1"/>
  <cols>
    <col min="1" max="1" width="15.83203125" customWidth="1"/>
    <col min="2" max="2" width="10.33203125" customWidth="1"/>
    <col min="3" max="4" width="8.6640625" customWidth="1"/>
    <col min="5" max="5" width="12.33203125" customWidth="1"/>
    <col min="6" max="6" width="4.6640625" customWidth="1"/>
    <col min="7" max="7" width="3.33203125" style="10" bestFit="1" customWidth="1"/>
    <col min="8" max="8" width="4.6640625" customWidth="1"/>
    <col min="9" max="9" width="12.5" customWidth="1"/>
    <col min="10" max="10" width="7.33203125" customWidth="1"/>
    <col min="11" max="13" width="7.1640625" customWidth="1"/>
    <col min="14" max="15" width="11" customWidth="1"/>
    <col min="16" max="16" width="6.1640625" customWidth="1"/>
    <col min="17" max="17" width="4.5" customWidth="1"/>
    <col min="18" max="18" width="6.1640625" customWidth="1"/>
  </cols>
  <sheetData>
    <row r="2" spans="1:18" ht="20" customHeight="1">
      <c r="A2" s="307" t="str">
        <f>大会要領!A1</f>
        <v>第28回兵庫県ジュニア・ラグビーフットボール大会（2025年）春季大会</v>
      </c>
      <c r="B2" s="307"/>
      <c r="C2" s="307"/>
      <c r="D2" s="307"/>
      <c r="E2" s="307"/>
      <c r="F2" s="307"/>
      <c r="G2" s="307"/>
      <c r="H2" s="307"/>
      <c r="I2" s="307"/>
      <c r="J2" s="307"/>
      <c r="K2" s="307"/>
      <c r="L2" s="307"/>
      <c r="M2" s="307"/>
      <c r="N2" s="293" t="s">
        <v>193</v>
      </c>
      <c r="O2" s="294"/>
    </row>
    <row r="3" spans="1:18" ht="20" customHeight="1" thickBot="1">
      <c r="A3" s="307"/>
      <c r="B3" s="307"/>
      <c r="C3" s="307"/>
      <c r="D3" s="307"/>
      <c r="E3" s="307"/>
      <c r="F3" s="307"/>
      <c r="G3" s="307"/>
      <c r="H3" s="307"/>
      <c r="I3" s="307"/>
      <c r="J3" s="307"/>
      <c r="K3" s="307"/>
      <c r="L3" s="307"/>
      <c r="M3" s="307"/>
    </row>
    <row r="4" spans="1:18" ht="20" customHeight="1" thickBot="1">
      <c r="A4" s="85"/>
      <c r="B4" s="85"/>
      <c r="C4" s="85"/>
      <c r="D4" s="85"/>
      <c r="E4" s="313" t="str">
        <f>大会要領!B13</f>
        <v>全ての試合時間は２０分ハーフとする。（ランニングタイム）</v>
      </c>
      <c r="F4" s="313"/>
      <c r="G4" s="313"/>
      <c r="H4" s="313"/>
      <c r="I4" s="313"/>
      <c r="J4" s="313"/>
      <c r="K4" s="313"/>
      <c r="L4" s="313"/>
      <c r="M4" s="313"/>
      <c r="N4" s="287" t="s">
        <v>174</v>
      </c>
      <c r="O4" s="289"/>
      <c r="P4" s="287" t="s">
        <v>181</v>
      </c>
      <c r="Q4" s="288"/>
      <c r="R4" s="289"/>
    </row>
    <row r="5" spans="1:18" ht="20" customHeight="1" thickBot="1">
      <c r="A5" s="301" t="s">
        <v>4</v>
      </c>
      <c r="B5" s="303"/>
      <c r="C5" s="305" t="s">
        <v>5</v>
      </c>
      <c r="D5" s="314" t="s">
        <v>6</v>
      </c>
      <c r="E5" s="310" t="s">
        <v>234</v>
      </c>
      <c r="F5" s="310"/>
      <c r="G5" s="310"/>
      <c r="H5" s="310"/>
      <c r="I5" s="310"/>
      <c r="J5" s="308" t="s">
        <v>7</v>
      </c>
      <c r="K5" s="310" t="s">
        <v>8</v>
      </c>
      <c r="L5" s="301" t="s">
        <v>9</v>
      </c>
      <c r="M5" s="310"/>
      <c r="N5" s="290"/>
      <c r="O5" s="292"/>
      <c r="P5" s="290"/>
      <c r="Q5" s="291"/>
      <c r="R5" s="292"/>
    </row>
    <row r="6" spans="1:18" ht="20" customHeight="1" thickBot="1">
      <c r="A6" s="302"/>
      <c r="B6" s="304"/>
      <c r="C6" s="306"/>
      <c r="D6" s="315"/>
      <c r="E6" s="311"/>
      <c r="F6" s="311"/>
      <c r="G6" s="311"/>
      <c r="H6" s="311"/>
      <c r="I6" s="311"/>
      <c r="J6" s="309"/>
      <c r="K6" s="311"/>
      <c r="L6" s="302"/>
      <c r="M6" s="311"/>
      <c r="N6" s="258" t="str">
        <f>E8</f>
        <v>【西神戸ＲＳ】</v>
      </c>
      <c r="O6" s="259" t="str">
        <f>I8</f>
        <v>【西宮ＪＲＣ】</v>
      </c>
      <c r="P6" s="260">
        <v>0.38194444444444442</v>
      </c>
      <c r="Q6" s="261" t="s">
        <v>180</v>
      </c>
      <c r="R6" s="262">
        <v>0.41666666666666669</v>
      </c>
    </row>
    <row r="7" spans="1:18" ht="20" customHeight="1">
      <c r="A7" s="299">
        <f>リスト!C3</f>
        <v>45753</v>
      </c>
      <c r="B7" s="186" t="s">
        <v>10</v>
      </c>
      <c r="C7" s="187">
        <v>0.38194444444444448</v>
      </c>
      <c r="D7" s="188">
        <v>0.41666666666666669</v>
      </c>
      <c r="E7" s="189" t="str">
        <f>組合せ!B22</f>
        <v>【芦屋ＲＳ】</v>
      </c>
      <c r="F7" s="190" t="str">
        <f>組合せ!B20</f>
        <v>【Ａ　１】</v>
      </c>
      <c r="G7" s="191" t="s">
        <v>11</v>
      </c>
      <c r="H7" s="192" t="str">
        <f>組合せ!B61</f>
        <v>【Ａ　３】</v>
      </c>
      <c r="I7" s="193" t="str">
        <f>組合せ!B62</f>
        <v>【尼崎ＲＳ】</v>
      </c>
      <c r="J7" s="194" t="s">
        <v>162</v>
      </c>
      <c r="K7" s="195"/>
      <c r="L7" s="196"/>
      <c r="M7" s="197"/>
      <c r="N7" s="263" t="str">
        <f>E9</f>
        <v>【伊丹ＲＳ】</v>
      </c>
      <c r="O7" s="264" t="str">
        <f>I9</f>
        <v>【三田ＲＣＪ】</v>
      </c>
      <c r="P7" s="265">
        <v>0.41666666666666669</v>
      </c>
      <c r="Q7" s="266" t="s">
        <v>180</v>
      </c>
      <c r="R7" s="267">
        <v>0.4513888888888889</v>
      </c>
    </row>
    <row r="8" spans="1:18" ht="20" customHeight="1">
      <c r="A8" s="300"/>
      <c r="B8" s="198" t="s">
        <v>12</v>
      </c>
      <c r="C8" s="199">
        <v>0.41666666666666669</v>
      </c>
      <c r="D8" s="200">
        <v>0.4513888888888889</v>
      </c>
      <c r="E8" s="201" t="str">
        <f>組合せ!B31</f>
        <v>【西神戸ＲＳ】</v>
      </c>
      <c r="F8" s="202" t="str">
        <f>組合せ!B29</f>
        <v>【Ｂ　１】</v>
      </c>
      <c r="G8" s="203" t="s">
        <v>11</v>
      </c>
      <c r="H8" s="204" t="str">
        <f>組合せ!C29</f>
        <v>【Ｂ　２】</v>
      </c>
      <c r="I8" s="201" t="str">
        <f>組合せ!C31</f>
        <v>【西宮ＪＲＣ】</v>
      </c>
      <c r="J8" s="205" t="s">
        <v>162</v>
      </c>
      <c r="K8" s="195"/>
      <c r="L8" s="206"/>
      <c r="M8" s="207"/>
      <c r="N8" s="263" t="str">
        <f>E10</f>
        <v>【姫路ＲＳ】</v>
      </c>
      <c r="O8" s="264" t="str">
        <f>I10</f>
        <v>【兵庫県ＲＳ】</v>
      </c>
      <c r="P8" s="265">
        <f>R7</f>
        <v>0.4513888888888889</v>
      </c>
      <c r="Q8" s="266" t="s">
        <v>180</v>
      </c>
      <c r="R8" s="267">
        <v>0.48611111111111099</v>
      </c>
    </row>
    <row r="9" spans="1:18" ht="20" customHeight="1">
      <c r="A9" s="300"/>
      <c r="B9" s="208" t="s">
        <v>13</v>
      </c>
      <c r="C9" s="199">
        <v>0.4513888888888889</v>
      </c>
      <c r="D9" s="200">
        <v>0.4861111111111111</v>
      </c>
      <c r="E9" s="193" t="str">
        <f>組合せ!B40</f>
        <v>【伊丹ＲＳ】</v>
      </c>
      <c r="F9" s="209" t="str">
        <f>組合せ!B38</f>
        <v>【Ｃ　１】</v>
      </c>
      <c r="G9" s="210" t="s">
        <v>11</v>
      </c>
      <c r="H9" s="211" t="str">
        <f>組合せ!C38</f>
        <v>【Ｃ　２】</v>
      </c>
      <c r="I9" s="193" t="str">
        <f>組合せ!C40</f>
        <v>【三田ＲＣＪ】</v>
      </c>
      <c r="J9" s="194"/>
      <c r="K9" s="195"/>
      <c r="L9" s="206"/>
      <c r="M9" s="212"/>
      <c r="N9" s="263" t="str">
        <f>E11</f>
        <v>【川西市ＲＳ】</v>
      </c>
      <c r="O9" s="264" t="str">
        <f>I11</f>
        <v>【神戸ＲＣＵ】</v>
      </c>
      <c r="P9" s="265">
        <f>R8</f>
        <v>0.48611111111111099</v>
      </c>
      <c r="Q9" s="266" t="s">
        <v>180</v>
      </c>
      <c r="R9" s="267">
        <v>0.52083333333333404</v>
      </c>
    </row>
    <row r="10" spans="1:18" ht="20" customHeight="1">
      <c r="A10" s="312" t="str">
        <f>リスト!H3</f>
        <v>灘浜G</v>
      </c>
      <c r="B10" s="208" t="s">
        <v>14</v>
      </c>
      <c r="C10" s="199">
        <v>0.4861111111111111</v>
      </c>
      <c r="D10" s="200">
        <v>0.52083333333333337</v>
      </c>
      <c r="E10" s="193" t="str">
        <f>組合せ!B49</f>
        <v>【姫路ＲＳ】</v>
      </c>
      <c r="F10" s="209" t="str">
        <f>組合せ!B47</f>
        <v>【Ｄ　１】</v>
      </c>
      <c r="G10" s="210" t="s">
        <v>11</v>
      </c>
      <c r="H10" s="211" t="str">
        <f>組合せ!C47</f>
        <v>【Ｄ　２】</v>
      </c>
      <c r="I10" s="193" t="str">
        <f>組合せ!C49</f>
        <v>【兵庫県ＲＳ】</v>
      </c>
      <c r="J10" s="213" t="s">
        <v>237</v>
      </c>
      <c r="K10" s="214"/>
      <c r="L10" s="206"/>
      <c r="M10" s="207"/>
      <c r="N10" s="263" t="str">
        <f>E7</f>
        <v>【芦屋ＲＳ】</v>
      </c>
      <c r="O10" s="264" t="str">
        <f>I7</f>
        <v>【尼崎ＲＳ】</v>
      </c>
      <c r="P10" s="265">
        <f>R9</f>
        <v>0.52083333333333404</v>
      </c>
      <c r="Q10" s="266" t="s">
        <v>180</v>
      </c>
      <c r="R10" s="267">
        <v>0.55555555555555602</v>
      </c>
    </row>
    <row r="11" spans="1:18" ht="20" customHeight="1">
      <c r="A11" s="312"/>
      <c r="B11" s="208" t="s">
        <v>15</v>
      </c>
      <c r="C11" s="199">
        <v>0.52083333333333337</v>
      </c>
      <c r="D11" s="200">
        <v>0.55555555555555558</v>
      </c>
      <c r="E11" s="215" t="str">
        <f>組合せ!D49</f>
        <v>【川西市ＲＳ】</v>
      </c>
      <c r="F11" s="209" t="str">
        <f>組合せ!D47</f>
        <v>【Ｄ　３】</v>
      </c>
      <c r="G11" s="210" t="s">
        <v>11</v>
      </c>
      <c r="H11" s="211" t="str">
        <f>組合せ!E47</f>
        <v>【Ｄ　４】</v>
      </c>
      <c r="I11" s="216" t="str">
        <f>組合せ!E49</f>
        <v>【神戸ＲＣＵ】</v>
      </c>
      <c r="J11" s="217" t="s">
        <v>237</v>
      </c>
      <c r="K11" s="195"/>
      <c r="L11" s="206"/>
      <c r="M11" s="212"/>
      <c r="N11" s="263"/>
      <c r="O11" s="264"/>
      <c r="P11" s="265">
        <f>R10</f>
        <v>0.55555555555555602</v>
      </c>
      <c r="Q11" s="266" t="s">
        <v>180</v>
      </c>
      <c r="R11" s="267">
        <v>0.59027777777777801</v>
      </c>
    </row>
    <row r="12" spans="1:18" ht="20" customHeight="1">
      <c r="A12" s="312"/>
      <c r="B12" s="208" t="s">
        <v>16</v>
      </c>
      <c r="C12" s="199">
        <v>0.55555555555555558</v>
      </c>
      <c r="D12" s="218">
        <v>0.59027777777777779</v>
      </c>
      <c r="E12" s="219" t="s">
        <v>269</v>
      </c>
      <c r="F12" s="190"/>
      <c r="G12" s="191" t="s">
        <v>11</v>
      </c>
      <c r="H12" s="192"/>
      <c r="I12" s="219" t="s">
        <v>271</v>
      </c>
      <c r="J12" s="217"/>
      <c r="K12" s="195"/>
      <c r="L12" s="206"/>
      <c r="M12" s="212"/>
      <c r="N12" s="263"/>
      <c r="O12" s="264"/>
      <c r="P12" s="265">
        <f>R11</f>
        <v>0.59027777777777801</v>
      </c>
      <c r="Q12" s="266" t="s">
        <v>180</v>
      </c>
      <c r="R12" s="267">
        <v>0.625</v>
      </c>
    </row>
    <row r="13" spans="1:18" ht="20" customHeight="1" thickBot="1">
      <c r="A13" s="312"/>
      <c r="B13" s="208" t="s">
        <v>26</v>
      </c>
      <c r="C13" s="199">
        <v>0.59027777777777779</v>
      </c>
      <c r="D13" s="218">
        <v>0.625</v>
      </c>
      <c r="E13" s="219" t="s">
        <v>270</v>
      </c>
      <c r="F13" s="190"/>
      <c r="G13" s="191" t="s">
        <v>11</v>
      </c>
      <c r="H13" s="192"/>
      <c r="I13" s="219" t="s">
        <v>272</v>
      </c>
      <c r="J13" s="220" t="s">
        <v>236</v>
      </c>
      <c r="K13" s="195"/>
      <c r="L13" s="206"/>
      <c r="M13" s="207"/>
      <c r="N13" s="268"/>
      <c r="O13" s="269"/>
      <c r="P13" s="270"/>
      <c r="Q13" s="271"/>
      <c r="R13" s="272"/>
    </row>
    <row r="14" spans="1:18" ht="20" customHeight="1" thickBot="1">
      <c r="A14" s="316"/>
      <c r="B14" s="221" t="s">
        <v>161</v>
      </c>
      <c r="C14" s="222">
        <v>0.625</v>
      </c>
      <c r="D14" s="223">
        <v>0.65972222222222221</v>
      </c>
      <c r="E14" s="224"/>
      <c r="F14" s="225"/>
      <c r="G14" s="191" t="s">
        <v>163</v>
      </c>
      <c r="H14" s="226"/>
      <c r="I14" s="227"/>
      <c r="J14" s="228" t="s">
        <v>236</v>
      </c>
      <c r="K14" s="229"/>
      <c r="L14" s="230"/>
      <c r="M14" s="231"/>
      <c r="N14" s="258" t="str">
        <f>E16</f>
        <v>【兵庫県ＲＳ】</v>
      </c>
      <c r="O14" s="259" t="str">
        <f>I16</f>
        <v>【神戸ＲＣＵ】</v>
      </c>
      <c r="P14" s="273">
        <v>0.38194444444444442</v>
      </c>
      <c r="Q14" s="274" t="s">
        <v>180</v>
      </c>
      <c r="R14" s="275">
        <v>0.41666666666666669</v>
      </c>
    </row>
    <row r="15" spans="1:18" ht="20" customHeight="1">
      <c r="A15" s="300">
        <f>リスト!C4</f>
        <v>45760</v>
      </c>
      <c r="B15" s="186" t="s">
        <v>10</v>
      </c>
      <c r="C15" s="187">
        <v>0.40277777777777773</v>
      </c>
      <c r="D15" s="188">
        <v>0.4375</v>
      </c>
      <c r="E15" s="189" t="str">
        <f>組合せ!B72</f>
        <v>【姫路ＲＳ】</v>
      </c>
      <c r="F15" s="232" t="str">
        <f>組合せ!B71</f>
        <v>【Ｄ　１】</v>
      </c>
      <c r="G15" s="233" t="s">
        <v>11</v>
      </c>
      <c r="H15" s="234" t="str">
        <f>組合せ!B74</f>
        <v>【Ｄ　３】</v>
      </c>
      <c r="I15" s="189" t="str">
        <f>組合せ!B75</f>
        <v>【川西市ＲＳ】</v>
      </c>
      <c r="J15" s="235" t="s">
        <v>162</v>
      </c>
      <c r="K15" s="236"/>
      <c r="L15" s="196"/>
      <c r="M15" s="197"/>
      <c r="N15" s="263" t="str">
        <f>E17</f>
        <v>【ＲＳ合同】</v>
      </c>
      <c r="O15" s="264" t="str">
        <f>I17</f>
        <v>【尼崎ＲＳ】</v>
      </c>
      <c r="P15" s="265">
        <v>0.41666666666666669</v>
      </c>
      <c r="Q15" s="266" t="s">
        <v>180</v>
      </c>
      <c r="R15" s="267">
        <v>0.4513888888888889</v>
      </c>
    </row>
    <row r="16" spans="1:18" ht="20" customHeight="1">
      <c r="A16" s="300"/>
      <c r="B16" s="198" t="s">
        <v>12</v>
      </c>
      <c r="C16" s="199">
        <v>0.4375</v>
      </c>
      <c r="D16" s="200">
        <v>0.47222222222222221</v>
      </c>
      <c r="E16" s="237" t="str">
        <f>組合せ!C72</f>
        <v>【兵庫県ＲＳ】</v>
      </c>
      <c r="F16" s="209" t="str">
        <f>組合せ!C71</f>
        <v>【Ｄ　２】</v>
      </c>
      <c r="G16" s="210" t="s">
        <v>11</v>
      </c>
      <c r="H16" s="211" t="str">
        <f>組合せ!C74</f>
        <v>【Ｄ　４】</v>
      </c>
      <c r="I16" s="193" t="str">
        <f>組合せ!C75</f>
        <v>【神戸ＲＣＵ】</v>
      </c>
      <c r="J16" s="238" t="s">
        <v>162</v>
      </c>
      <c r="K16" s="195"/>
      <c r="L16" s="206"/>
      <c r="M16" s="212"/>
      <c r="N16" s="263" t="str">
        <f>E18</f>
        <v>【西宮ＪＲＣ】</v>
      </c>
      <c r="O16" s="264" t="str">
        <f>I18</f>
        <v>【宝塚ＲＳ】</v>
      </c>
      <c r="P16" s="265">
        <f>R15</f>
        <v>0.4513888888888889</v>
      </c>
      <c r="Q16" s="266" t="s">
        <v>180</v>
      </c>
      <c r="R16" s="267">
        <v>0.48611111111111099</v>
      </c>
    </row>
    <row r="17" spans="1:18" ht="20" customHeight="1">
      <c r="A17" s="300"/>
      <c r="B17" s="208" t="s">
        <v>13</v>
      </c>
      <c r="C17" s="199">
        <v>0.47222222222222221</v>
      </c>
      <c r="D17" s="200">
        <v>0.50694444444444442</v>
      </c>
      <c r="E17" s="193" t="str">
        <f>組合せ!D72</f>
        <v>【ＲＳ合同】</v>
      </c>
      <c r="F17" s="209" t="str">
        <f>組合せ!D71</f>
        <v>【Ａ　２】</v>
      </c>
      <c r="G17" s="210" t="s">
        <v>11</v>
      </c>
      <c r="H17" s="211" t="str">
        <f>組合せ!D74</f>
        <v>【Ａ　３】</v>
      </c>
      <c r="I17" s="193" t="str">
        <f>組合せ!D75</f>
        <v>【尼崎ＲＳ】</v>
      </c>
      <c r="J17" s="194"/>
      <c r="K17" s="195"/>
      <c r="L17" s="206"/>
      <c r="M17" s="207"/>
      <c r="N17" s="263" t="str">
        <f>E19</f>
        <v>【三田ＲＣＪ】</v>
      </c>
      <c r="O17" s="264" t="str">
        <f>I19</f>
        <v>【明石加古川ＲＣ】</v>
      </c>
      <c r="P17" s="265">
        <f>R16</f>
        <v>0.48611111111111099</v>
      </c>
      <c r="Q17" s="266" t="s">
        <v>180</v>
      </c>
      <c r="R17" s="267">
        <v>0.52083333333333404</v>
      </c>
    </row>
    <row r="18" spans="1:18" ht="20" customHeight="1">
      <c r="A18" s="312" t="str">
        <f>リスト!H4</f>
        <v>花屋敷G</v>
      </c>
      <c r="B18" s="208" t="s">
        <v>14</v>
      </c>
      <c r="C18" s="199">
        <v>0.50694444444444442</v>
      </c>
      <c r="D18" s="200">
        <v>0.54166666666666663</v>
      </c>
      <c r="E18" s="193" t="str">
        <f>組合せ!E72</f>
        <v>【西宮ＪＲＣ】</v>
      </c>
      <c r="F18" s="209" t="str">
        <f>組合せ!E71</f>
        <v>【Ｂ　２】</v>
      </c>
      <c r="G18" s="210" t="s">
        <v>11</v>
      </c>
      <c r="H18" s="211" t="str">
        <f>組合せ!E74</f>
        <v>【Ｂ　３】</v>
      </c>
      <c r="I18" s="193" t="str">
        <f>組合せ!E75</f>
        <v>【宝塚ＲＳ】</v>
      </c>
      <c r="J18" s="194" t="s">
        <v>162</v>
      </c>
      <c r="K18" s="195"/>
      <c r="L18" s="206"/>
      <c r="M18" s="207"/>
      <c r="N18" s="263" t="str">
        <f>E15</f>
        <v>【姫路ＲＳ】</v>
      </c>
      <c r="O18" s="264" t="str">
        <f>I15</f>
        <v>【川西市ＲＳ】</v>
      </c>
      <c r="P18" s="265">
        <f>R17</f>
        <v>0.52083333333333404</v>
      </c>
      <c r="Q18" s="266" t="s">
        <v>180</v>
      </c>
      <c r="R18" s="267">
        <v>0.55555555555555602</v>
      </c>
    </row>
    <row r="19" spans="1:18" ht="20" customHeight="1">
      <c r="A19" s="312"/>
      <c r="B19" s="208" t="s">
        <v>15</v>
      </c>
      <c r="C19" s="199">
        <v>0.54166666666666663</v>
      </c>
      <c r="D19" s="200">
        <v>0.57638888888888884</v>
      </c>
      <c r="E19" s="239" t="str">
        <f>組合せ!F72</f>
        <v>【三田ＲＣＪ】</v>
      </c>
      <c r="F19" s="209" t="str">
        <f>組合せ!F71</f>
        <v>【Ｃ　２】</v>
      </c>
      <c r="G19" s="210" t="s">
        <v>11</v>
      </c>
      <c r="H19" s="211" t="str">
        <f>組合せ!F74</f>
        <v>【Ｃ　３】</v>
      </c>
      <c r="I19" s="193" t="str">
        <f>組合せ!F75</f>
        <v>【明石加古川ＲＣ】</v>
      </c>
      <c r="J19" s="194" t="s">
        <v>162</v>
      </c>
      <c r="K19" s="240"/>
      <c r="L19" s="206"/>
      <c r="M19" s="212"/>
      <c r="N19" s="263"/>
      <c r="O19" s="264"/>
      <c r="P19" s="265">
        <f>R18</f>
        <v>0.55555555555555602</v>
      </c>
      <c r="Q19" s="266" t="s">
        <v>180</v>
      </c>
      <c r="R19" s="267">
        <v>0.59027777777777801</v>
      </c>
    </row>
    <row r="20" spans="1:18" ht="20" customHeight="1">
      <c r="A20" s="312"/>
      <c r="B20" s="208" t="s">
        <v>16</v>
      </c>
      <c r="C20" s="199">
        <v>0.57638888888888884</v>
      </c>
      <c r="D20" s="218">
        <v>0.61111111111111105</v>
      </c>
      <c r="E20" s="193"/>
      <c r="F20" s="209" t="s">
        <v>238</v>
      </c>
      <c r="G20" s="210" t="s">
        <v>11</v>
      </c>
      <c r="H20" s="211" t="s">
        <v>238</v>
      </c>
      <c r="I20" s="193"/>
      <c r="J20" s="194"/>
      <c r="K20" s="240"/>
      <c r="L20" s="206"/>
      <c r="M20" s="207"/>
      <c r="N20" s="263"/>
      <c r="O20" s="264"/>
      <c r="P20" s="265">
        <f>R19</f>
        <v>0.59027777777777801</v>
      </c>
      <c r="Q20" s="266" t="s">
        <v>180</v>
      </c>
      <c r="R20" s="267">
        <v>0.625</v>
      </c>
    </row>
    <row r="21" spans="1:18" ht="20" customHeight="1" thickBot="1">
      <c r="A21" s="312"/>
      <c r="B21" s="208" t="s">
        <v>26</v>
      </c>
      <c r="C21" s="199">
        <v>0.61111111111111105</v>
      </c>
      <c r="D21" s="218">
        <v>0.64583333333333326</v>
      </c>
      <c r="E21" s="193"/>
      <c r="F21" s="209" t="s">
        <v>238</v>
      </c>
      <c r="G21" s="210" t="s">
        <v>11</v>
      </c>
      <c r="H21" s="211" t="s">
        <v>238</v>
      </c>
      <c r="I21" s="193"/>
      <c r="J21" s="194"/>
      <c r="K21" s="240"/>
      <c r="L21" s="206"/>
      <c r="M21" s="207"/>
      <c r="N21" s="268"/>
      <c r="O21" s="269"/>
      <c r="P21" s="276"/>
      <c r="Q21" s="277"/>
      <c r="R21" s="278"/>
    </row>
    <row r="22" spans="1:18" ht="20" customHeight="1" thickBot="1">
      <c r="A22" s="312"/>
      <c r="B22" s="221" t="s">
        <v>161</v>
      </c>
      <c r="C22" s="222">
        <v>0.64583333333333326</v>
      </c>
      <c r="D22" s="223">
        <v>0.68055555555555547</v>
      </c>
      <c r="E22" s="193"/>
      <c r="F22" s="209" t="s">
        <v>238</v>
      </c>
      <c r="G22" s="210" t="s">
        <v>11</v>
      </c>
      <c r="H22" s="211" t="s">
        <v>238</v>
      </c>
      <c r="I22" s="193"/>
      <c r="J22" s="241"/>
      <c r="K22" s="240"/>
      <c r="L22" s="206"/>
      <c r="M22" s="242"/>
      <c r="N22" s="258" t="str">
        <f>E24</f>
        <v>【姫路ＲＳ】</v>
      </c>
      <c r="O22" s="259" t="str">
        <f>I24</f>
        <v>【神戸ＲＣＵ】</v>
      </c>
      <c r="P22" s="273">
        <v>0.38194444444444442</v>
      </c>
      <c r="Q22" s="274" t="s">
        <v>180</v>
      </c>
      <c r="R22" s="275">
        <v>0.41666666666666669</v>
      </c>
    </row>
    <row r="23" spans="1:18" ht="20" customHeight="1">
      <c r="A23" s="299">
        <f>リスト!C5</f>
        <v>45767</v>
      </c>
      <c r="B23" s="186" t="s">
        <v>10</v>
      </c>
      <c r="C23" s="187">
        <v>0.38194444444444448</v>
      </c>
      <c r="D23" s="188">
        <v>0.41666666666666669</v>
      </c>
      <c r="E23" s="189" t="str">
        <f>組合せ!B85</f>
        <v>【伊丹ＲＳ】</v>
      </c>
      <c r="F23" s="232" t="str">
        <f>組合せ!B84</f>
        <v>【Ｃ　１】</v>
      </c>
      <c r="G23" s="233" t="s">
        <v>11</v>
      </c>
      <c r="H23" s="234" t="str">
        <f>組合せ!B87</f>
        <v>【Ｃ　３】</v>
      </c>
      <c r="I23" s="189" t="str">
        <f>組合せ!B88</f>
        <v>【明石加古川ＲＣ】</v>
      </c>
      <c r="J23" s="235" t="s">
        <v>162</v>
      </c>
      <c r="K23" s="236"/>
      <c r="L23" s="243"/>
      <c r="M23" s="244"/>
      <c r="N23" s="263" t="str">
        <f>E25</f>
        <v>【兵庫県ＲＳ】</v>
      </c>
      <c r="O23" s="264" t="str">
        <f>I25</f>
        <v>【川西市ＲＳ】</v>
      </c>
      <c r="P23" s="265">
        <v>0.41666666666666669</v>
      </c>
      <c r="Q23" s="266" t="s">
        <v>180</v>
      </c>
      <c r="R23" s="267">
        <v>0.4513888888888889</v>
      </c>
    </row>
    <row r="24" spans="1:18" ht="20" customHeight="1">
      <c r="A24" s="300"/>
      <c r="B24" s="208" t="s">
        <v>12</v>
      </c>
      <c r="C24" s="199">
        <v>0.41666666666666669</v>
      </c>
      <c r="D24" s="199">
        <v>0.4513888888888889</v>
      </c>
      <c r="E24" s="193" t="str">
        <f>組合せ!C85</f>
        <v>【姫路ＲＳ】</v>
      </c>
      <c r="F24" s="209" t="str">
        <f>組合せ!C84</f>
        <v>【Ｄ　１】</v>
      </c>
      <c r="G24" s="210" t="s">
        <v>11</v>
      </c>
      <c r="H24" s="211" t="str">
        <f>組合せ!C87</f>
        <v>【Ｄ　４】</v>
      </c>
      <c r="I24" s="193" t="str">
        <f>組合せ!C88</f>
        <v>【神戸ＲＣＵ】</v>
      </c>
      <c r="J24" s="238" t="s">
        <v>162</v>
      </c>
      <c r="K24" s="195"/>
      <c r="L24" s="245"/>
      <c r="M24" s="246"/>
      <c r="N24" s="263" t="str">
        <f>E26</f>
        <v>【芦屋ＲＳ】</v>
      </c>
      <c r="O24" s="264" t="str">
        <f>I26</f>
        <v>【ＲＳ合同】</v>
      </c>
      <c r="P24" s="265">
        <f>R23</f>
        <v>0.4513888888888889</v>
      </c>
      <c r="Q24" s="266" t="s">
        <v>180</v>
      </c>
      <c r="R24" s="267">
        <v>0.48611111111111099</v>
      </c>
    </row>
    <row r="25" spans="1:18" ht="20" customHeight="1">
      <c r="A25" s="300"/>
      <c r="B25" s="208" t="s">
        <v>13</v>
      </c>
      <c r="C25" s="199">
        <v>0.4513888888888889</v>
      </c>
      <c r="D25" s="199">
        <v>0.4861111111111111</v>
      </c>
      <c r="E25" s="193" t="str">
        <f>組合せ!D85</f>
        <v>【兵庫県ＲＳ】</v>
      </c>
      <c r="F25" s="209" t="str">
        <f>組合せ!D84</f>
        <v>【Ｄ　２】</v>
      </c>
      <c r="G25" s="210" t="s">
        <v>11</v>
      </c>
      <c r="H25" s="211" t="str">
        <f>組合せ!D87</f>
        <v>【Ｄ　３】</v>
      </c>
      <c r="I25" s="193" t="str">
        <f>組合せ!D88</f>
        <v>【川西市ＲＳ】</v>
      </c>
      <c r="J25" s="194"/>
      <c r="K25" s="195"/>
      <c r="L25" s="245"/>
      <c r="M25" s="246"/>
      <c r="N25" s="263" t="str">
        <f>E27</f>
        <v>【西神戸ＲＳ】</v>
      </c>
      <c r="O25" s="264" t="str">
        <f>I27</f>
        <v>【宝塚ＲＳ】</v>
      </c>
      <c r="P25" s="265">
        <f>R24</f>
        <v>0.48611111111111099</v>
      </c>
      <c r="Q25" s="266" t="s">
        <v>180</v>
      </c>
      <c r="R25" s="267">
        <v>0.52083333333333404</v>
      </c>
    </row>
    <row r="26" spans="1:18" ht="20" customHeight="1">
      <c r="A26" s="312" t="str">
        <f>リスト!H5</f>
        <v>日岡山G</v>
      </c>
      <c r="B26" s="208" t="s">
        <v>14</v>
      </c>
      <c r="C26" s="199">
        <v>0.4861111111111111</v>
      </c>
      <c r="D26" s="199">
        <v>0.52083333333333337</v>
      </c>
      <c r="E26" s="193" t="str">
        <f>組合せ!E85</f>
        <v>【芦屋ＲＳ】</v>
      </c>
      <c r="F26" s="209" t="str">
        <f>組合せ!E84</f>
        <v>【Ａ　１】</v>
      </c>
      <c r="G26" s="210" t="s">
        <v>11</v>
      </c>
      <c r="H26" s="211" t="str">
        <f>組合せ!E87</f>
        <v>【Ａ　２】</v>
      </c>
      <c r="I26" s="193" t="str">
        <f>組合せ!E88</f>
        <v>【ＲＳ合同】</v>
      </c>
      <c r="J26" s="194" t="s">
        <v>162</v>
      </c>
      <c r="K26" s="195"/>
      <c r="L26" s="245"/>
      <c r="M26" s="247"/>
      <c r="N26" s="263" t="str">
        <f>E23</f>
        <v>【伊丹ＲＳ】</v>
      </c>
      <c r="O26" s="264" t="str">
        <f>I23</f>
        <v>【明石加古川ＲＣ】</v>
      </c>
      <c r="P26" s="265">
        <f>R25</f>
        <v>0.52083333333333404</v>
      </c>
      <c r="Q26" s="266" t="s">
        <v>180</v>
      </c>
      <c r="R26" s="267">
        <v>0.55555555555555602</v>
      </c>
    </row>
    <row r="27" spans="1:18" ht="20" customHeight="1">
      <c r="A27" s="312"/>
      <c r="B27" s="208" t="s">
        <v>15</v>
      </c>
      <c r="C27" s="199">
        <v>0.52083333333333337</v>
      </c>
      <c r="D27" s="199">
        <v>0.55555555555555558</v>
      </c>
      <c r="E27" s="239" t="str">
        <f>組合せ!F85</f>
        <v>【西神戸ＲＳ】</v>
      </c>
      <c r="F27" s="248" t="str">
        <f>組合せ!F84</f>
        <v>【Ｂ　１】</v>
      </c>
      <c r="G27" s="249" t="s">
        <v>11</v>
      </c>
      <c r="H27" s="250" t="str">
        <f>組合せ!F87</f>
        <v>【Ｂ　３】</v>
      </c>
      <c r="I27" s="193" t="str">
        <f>組合せ!F88</f>
        <v>【宝塚ＲＳ】</v>
      </c>
      <c r="J27" s="241" t="s">
        <v>162</v>
      </c>
      <c r="K27" s="195"/>
      <c r="L27" s="245"/>
      <c r="M27" s="246"/>
      <c r="N27" s="263"/>
      <c r="O27" s="264"/>
      <c r="P27" s="265">
        <f>R26</f>
        <v>0.55555555555555602</v>
      </c>
      <c r="Q27" s="266" t="s">
        <v>180</v>
      </c>
      <c r="R27" s="267">
        <v>0.59027777777777801</v>
      </c>
    </row>
    <row r="28" spans="1:18" ht="20" customHeight="1">
      <c r="A28" s="312"/>
      <c r="B28" s="208" t="s">
        <v>16</v>
      </c>
      <c r="C28" s="199">
        <v>0.55555555555555558</v>
      </c>
      <c r="D28" s="199">
        <v>0.59027777777777779</v>
      </c>
      <c r="E28" s="193"/>
      <c r="F28" s="209"/>
      <c r="G28" s="191" t="s">
        <v>11</v>
      </c>
      <c r="H28" s="211"/>
      <c r="I28" s="193"/>
      <c r="J28" s="241"/>
      <c r="K28" s="195"/>
      <c r="L28" s="245"/>
      <c r="M28" s="246"/>
      <c r="N28" s="263"/>
      <c r="O28" s="264"/>
      <c r="P28" s="265">
        <f>R27</f>
        <v>0.59027777777777801</v>
      </c>
      <c r="Q28" s="266" t="s">
        <v>180</v>
      </c>
      <c r="R28" s="267">
        <v>0.625</v>
      </c>
    </row>
    <row r="29" spans="1:18" ht="20" customHeight="1" thickBot="1">
      <c r="A29" s="312"/>
      <c r="B29" s="208" t="s">
        <v>26</v>
      </c>
      <c r="C29" s="199">
        <v>0.59027777777777779</v>
      </c>
      <c r="D29" s="218">
        <v>0.625</v>
      </c>
      <c r="E29" s="219"/>
      <c r="F29" s="190"/>
      <c r="G29" s="191" t="s">
        <v>11</v>
      </c>
      <c r="H29" s="211"/>
      <c r="I29" s="216"/>
      <c r="J29" s="241"/>
      <c r="K29" s="195"/>
      <c r="L29" s="251"/>
      <c r="M29" s="252"/>
      <c r="N29" s="268"/>
      <c r="O29" s="269"/>
      <c r="P29" s="276"/>
      <c r="Q29" s="277"/>
      <c r="R29" s="278"/>
    </row>
    <row r="30" spans="1:18" ht="20" customHeight="1" thickBot="1">
      <c r="A30" s="316"/>
      <c r="B30" s="221" t="s">
        <v>161</v>
      </c>
      <c r="C30" s="222">
        <v>0.625</v>
      </c>
      <c r="D30" s="223">
        <v>0.65972222222222221</v>
      </c>
      <c r="E30" s="224"/>
      <c r="F30" s="225"/>
      <c r="G30" s="191" t="s">
        <v>163</v>
      </c>
      <c r="H30" s="253"/>
      <c r="I30" s="254"/>
      <c r="J30" s="255"/>
      <c r="K30" s="229"/>
      <c r="L30" s="256"/>
      <c r="M30" s="257"/>
      <c r="N30" s="258" t="str">
        <f t="shared" ref="N30:N35" si="0">E32</f>
        <v>中体連B</v>
      </c>
      <c r="O30" s="259" t="str">
        <f>+I31</f>
        <v>神戸RCU・芦屋RS</v>
      </c>
      <c r="P30" s="273">
        <v>0.38194444444444442</v>
      </c>
      <c r="Q30" s="274" t="s">
        <v>180</v>
      </c>
      <c r="R30" s="275">
        <v>0.41666666666666669</v>
      </c>
    </row>
    <row r="31" spans="1:18" ht="20" customHeight="1">
      <c r="A31" s="299">
        <f>リスト!C6</f>
        <v>45776</v>
      </c>
      <c r="B31" s="186" t="s">
        <v>10</v>
      </c>
      <c r="C31" s="187">
        <v>0.38194444444444448</v>
      </c>
      <c r="D31" s="188">
        <v>0.41666666666666669</v>
      </c>
      <c r="E31" s="550" t="s">
        <v>232</v>
      </c>
      <c r="F31" s="232" t="s">
        <v>261</v>
      </c>
      <c r="G31" s="233" t="s">
        <v>11</v>
      </c>
      <c r="H31" s="234"/>
      <c r="I31" s="193" t="s">
        <v>375</v>
      </c>
      <c r="J31" s="235" t="s">
        <v>162</v>
      </c>
      <c r="K31" s="236"/>
      <c r="L31" s="196"/>
      <c r="M31" s="551"/>
      <c r="N31" s="263" t="str">
        <f t="shared" si="0"/>
        <v>RS合同</v>
      </c>
      <c r="O31" s="264" t="str">
        <f t="shared" ref="O31:O35" si="1">I33</f>
        <v>川西市RS</v>
      </c>
      <c r="P31" s="265">
        <v>0.41666666666666669</v>
      </c>
      <c r="Q31" s="266" t="s">
        <v>180</v>
      </c>
      <c r="R31" s="267">
        <v>0.4513888888888889</v>
      </c>
    </row>
    <row r="32" spans="1:18" ht="20" customHeight="1">
      <c r="A32" s="300"/>
      <c r="B32" s="208" t="s">
        <v>12</v>
      </c>
      <c r="C32" s="199">
        <v>0.41666666666666669</v>
      </c>
      <c r="D32" s="199">
        <v>0.4513888888888889</v>
      </c>
      <c r="E32" s="215" t="s">
        <v>233</v>
      </c>
      <c r="F32" s="209" t="s">
        <v>262</v>
      </c>
      <c r="G32" s="210" t="s">
        <v>163</v>
      </c>
      <c r="H32" s="211"/>
      <c r="I32" s="193" t="s">
        <v>375</v>
      </c>
      <c r="J32" s="238" t="s">
        <v>162</v>
      </c>
      <c r="K32" s="195"/>
      <c r="L32" s="206"/>
      <c r="M32" s="252"/>
      <c r="N32" s="263" t="str">
        <f t="shared" si="0"/>
        <v>宝塚RS</v>
      </c>
      <c r="O32" s="264" t="str">
        <f t="shared" si="1"/>
        <v>三田RCJ</v>
      </c>
      <c r="P32" s="265">
        <f>R31</f>
        <v>0.4513888888888889</v>
      </c>
      <c r="Q32" s="266" t="s">
        <v>180</v>
      </c>
      <c r="R32" s="267">
        <v>0.48611111111111099</v>
      </c>
    </row>
    <row r="33" spans="1:18" ht="20" customHeight="1">
      <c r="A33" s="300"/>
      <c r="B33" s="208" t="s">
        <v>13</v>
      </c>
      <c r="C33" s="199">
        <v>0.4513888888888889</v>
      </c>
      <c r="D33" s="199">
        <v>0.4861111111111111</v>
      </c>
      <c r="E33" s="552" t="str">
        <f>組合せ!Q9</f>
        <v>RS合同</v>
      </c>
      <c r="F33" s="190" t="str">
        <f>組合せ!Q8</f>
        <v>A３位</v>
      </c>
      <c r="G33" s="191" t="s">
        <v>11</v>
      </c>
      <c r="H33" s="192" t="str">
        <f>組合せ!Q11</f>
        <v>D３位</v>
      </c>
      <c r="I33" s="553" t="str">
        <f>組合せ!Q12</f>
        <v>川西市RS</v>
      </c>
      <c r="J33" s="194"/>
      <c r="K33" s="195"/>
      <c r="L33" s="206"/>
      <c r="M33" s="252"/>
      <c r="N33" s="263" t="str">
        <f t="shared" si="0"/>
        <v>尼崎RS</v>
      </c>
      <c r="O33" s="264" t="str">
        <f t="shared" si="1"/>
        <v>姫路RS</v>
      </c>
      <c r="P33" s="265">
        <f>R32</f>
        <v>0.48611111111111099</v>
      </c>
      <c r="Q33" s="266" t="s">
        <v>180</v>
      </c>
      <c r="R33" s="267">
        <v>0.52083333333333404</v>
      </c>
    </row>
    <row r="34" spans="1:18" ht="20" customHeight="1">
      <c r="A34" s="312" t="str">
        <f>リスト!H6</f>
        <v>灘浜G</v>
      </c>
      <c r="B34" s="208" t="s">
        <v>14</v>
      </c>
      <c r="C34" s="199">
        <v>0.4861111111111111</v>
      </c>
      <c r="D34" s="199">
        <v>0.52083333333333337</v>
      </c>
      <c r="E34" s="215" t="str">
        <f>組合せ!T9</f>
        <v>宝塚RS</v>
      </c>
      <c r="F34" s="209" t="str">
        <f>組合せ!T8</f>
        <v>B３位</v>
      </c>
      <c r="G34" s="203" t="s">
        <v>11</v>
      </c>
      <c r="H34" s="211" t="str">
        <f>組合せ!T11</f>
        <v>C３位</v>
      </c>
      <c r="I34" s="216" t="str">
        <f>組合せ!T12</f>
        <v>三田RCJ</v>
      </c>
      <c r="J34" s="217"/>
      <c r="K34" s="229"/>
      <c r="L34" s="206"/>
      <c r="M34" s="252"/>
      <c r="N34" s="263" t="str">
        <f t="shared" si="0"/>
        <v>西神戸RS</v>
      </c>
      <c r="O34" s="264" t="str">
        <f t="shared" si="1"/>
        <v>伊丹RS</v>
      </c>
      <c r="P34" s="265">
        <f>R33</f>
        <v>0.52083333333333404</v>
      </c>
      <c r="Q34" s="266" t="s">
        <v>180</v>
      </c>
      <c r="R34" s="267">
        <v>0.55555555555555602</v>
      </c>
    </row>
    <row r="35" spans="1:18" ht="20" customHeight="1">
      <c r="A35" s="312"/>
      <c r="B35" s="208" t="s">
        <v>15</v>
      </c>
      <c r="C35" s="199">
        <v>0.52083333333333337</v>
      </c>
      <c r="D35" s="199">
        <v>0.55555555555555558</v>
      </c>
      <c r="E35" s="215" t="str">
        <f>組合せ!W9</f>
        <v>尼崎RS</v>
      </c>
      <c r="F35" s="209" t="str">
        <f>組合せ!W8</f>
        <v>A２位</v>
      </c>
      <c r="G35" s="203" t="s">
        <v>11</v>
      </c>
      <c r="H35" s="211" t="str">
        <f>組合せ!W11</f>
        <v>D２位</v>
      </c>
      <c r="I35" s="216" t="str">
        <f>組合せ!W12</f>
        <v>姫路RS</v>
      </c>
      <c r="J35" s="194"/>
      <c r="K35" s="195"/>
      <c r="L35" s="206"/>
      <c r="M35" s="554"/>
      <c r="N35" s="263" t="str">
        <f t="shared" si="0"/>
        <v>芦屋RS</v>
      </c>
      <c r="O35" s="264" t="str">
        <f t="shared" si="1"/>
        <v>兵庫県RS</v>
      </c>
      <c r="P35" s="265">
        <f>R34</f>
        <v>0.55555555555555602</v>
      </c>
      <c r="Q35" s="266" t="s">
        <v>180</v>
      </c>
      <c r="R35" s="267">
        <v>0.59027777777777801</v>
      </c>
    </row>
    <row r="36" spans="1:18" ht="20" customHeight="1">
      <c r="A36" s="312"/>
      <c r="B36" s="208" t="s">
        <v>16</v>
      </c>
      <c r="C36" s="199">
        <v>0.55555555555555558</v>
      </c>
      <c r="D36" s="199">
        <v>0.59027777777777779</v>
      </c>
      <c r="E36" s="215" t="str">
        <f>組合せ!K16</f>
        <v>西神戸RS</v>
      </c>
      <c r="F36" s="209" t="str">
        <f>組合せ!K15</f>
        <v>B２位</v>
      </c>
      <c r="G36" s="210" t="s">
        <v>11</v>
      </c>
      <c r="H36" s="211" t="str">
        <f>組合せ!K18</f>
        <v>C２位</v>
      </c>
      <c r="I36" s="216" t="str">
        <f>組合せ!K19</f>
        <v>伊丹RS</v>
      </c>
      <c r="J36" s="205"/>
      <c r="K36" s="195"/>
      <c r="L36" s="206"/>
      <c r="M36" s="554"/>
      <c r="N36" s="263"/>
      <c r="O36" s="264"/>
      <c r="P36" s="265">
        <f>R35</f>
        <v>0.59027777777777801</v>
      </c>
      <c r="Q36" s="266" t="s">
        <v>180</v>
      </c>
      <c r="R36" s="267">
        <v>0.625</v>
      </c>
    </row>
    <row r="37" spans="1:18" ht="20" customHeight="1" thickBot="1">
      <c r="A37" s="312"/>
      <c r="B37" s="208" t="s">
        <v>26</v>
      </c>
      <c r="C37" s="199">
        <v>0.59027777777777779</v>
      </c>
      <c r="D37" s="555">
        <v>0.625</v>
      </c>
      <c r="E37" s="556" t="str">
        <f>組合せ!N16</f>
        <v>芦屋RS</v>
      </c>
      <c r="F37" s="248" t="str">
        <f>組合せ!N15</f>
        <v>A１位</v>
      </c>
      <c r="G37" s="210" t="s">
        <v>11</v>
      </c>
      <c r="H37" s="250" t="str">
        <f>組合せ!N18</f>
        <v>D１位</v>
      </c>
      <c r="I37" s="216" t="str">
        <f>組合せ!N19</f>
        <v>兵庫県RS</v>
      </c>
      <c r="J37" s="205" t="s">
        <v>162</v>
      </c>
      <c r="K37" s="195"/>
      <c r="L37" s="206"/>
      <c r="M37" s="554"/>
      <c r="N37" s="268"/>
      <c r="O37" s="269"/>
      <c r="P37" s="276"/>
      <c r="Q37" s="277"/>
      <c r="R37" s="278"/>
    </row>
    <row r="38" spans="1:18" ht="20" customHeight="1" thickBot="1">
      <c r="A38" s="316"/>
      <c r="B38" s="221" t="s">
        <v>161</v>
      </c>
      <c r="C38" s="222">
        <v>0.625</v>
      </c>
      <c r="D38" s="557">
        <v>0.65972222222222221</v>
      </c>
      <c r="E38" s="224" t="str">
        <f>組合せ!Q16</f>
        <v>西宮JRC</v>
      </c>
      <c r="F38" s="225" t="str">
        <f>組合せ!Q15</f>
        <v>B１位</v>
      </c>
      <c r="G38" s="558" t="s">
        <v>11</v>
      </c>
      <c r="H38" s="226" t="str">
        <f>組合せ!Q18</f>
        <v>C１位</v>
      </c>
      <c r="I38" s="227" t="str">
        <f>組合せ!Q19</f>
        <v>明石加古川RC</v>
      </c>
      <c r="J38" s="559" t="s">
        <v>162</v>
      </c>
      <c r="K38" s="560"/>
      <c r="L38" s="230"/>
      <c r="M38" s="231"/>
      <c r="N38" s="87" t="str">
        <f>E40</f>
        <v>姫路RS</v>
      </c>
      <c r="O38" s="88" t="str">
        <f>I40</f>
        <v>西神戸RS</v>
      </c>
      <c r="P38" s="107">
        <v>0.38194444444444442</v>
      </c>
      <c r="Q38" s="86" t="s">
        <v>180</v>
      </c>
      <c r="R38" s="108">
        <v>0.41666666666666669</v>
      </c>
    </row>
    <row r="39" spans="1:18" ht="20" customHeight="1">
      <c r="A39" s="295">
        <f>リスト!C7</f>
        <v>45781</v>
      </c>
      <c r="B39" s="114" t="s">
        <v>28</v>
      </c>
      <c r="C39" s="89">
        <f>'試合時間計算(20分)'!B3</f>
        <v>0.38194444444444448</v>
      </c>
      <c r="D39" s="90">
        <f>'試合時間計算(20分)'!B7</f>
        <v>0.41666666666666669</v>
      </c>
      <c r="E39" s="91" t="str">
        <f>組合せ!K24</f>
        <v>RS合同</v>
      </c>
      <c r="F39" s="148"/>
      <c r="G39" s="92" t="s">
        <v>11</v>
      </c>
      <c r="H39" s="149"/>
      <c r="I39" s="91" t="str">
        <f>組合せ!K26</f>
        <v>三田RCJ</v>
      </c>
      <c r="J39" s="115" t="s">
        <v>162</v>
      </c>
      <c r="K39" s="116"/>
      <c r="L39" s="117"/>
      <c r="M39" s="118"/>
      <c r="N39" s="94" t="str">
        <f>E41</f>
        <v>兵庫県RS</v>
      </c>
      <c r="O39" s="95" t="str">
        <f>I41</f>
        <v>明石加古川RC</v>
      </c>
      <c r="P39" s="96">
        <v>0.41666666666666669</v>
      </c>
      <c r="Q39" s="97" t="s">
        <v>180</v>
      </c>
      <c r="R39" s="98">
        <v>0.4513888888888889</v>
      </c>
    </row>
    <row r="40" spans="1:18" ht="20" customHeight="1">
      <c r="A40" s="296"/>
      <c r="B40" s="119" t="s">
        <v>29</v>
      </c>
      <c r="C40" s="99">
        <f t="shared" ref="C40:C45" si="2">D39</f>
        <v>0.41666666666666669</v>
      </c>
      <c r="D40" s="100">
        <f>'試合時間計算(20分)'!B8</f>
        <v>0.45833333333333337</v>
      </c>
      <c r="E40" s="93" t="str">
        <f>組合せ!N24</f>
        <v>姫路RS</v>
      </c>
      <c r="F40" s="101"/>
      <c r="G40" s="102" t="s">
        <v>11</v>
      </c>
      <c r="H40" s="103"/>
      <c r="I40" s="93" t="str">
        <f>組合せ!N26</f>
        <v>西神戸RS</v>
      </c>
      <c r="J40" s="13" t="s">
        <v>162</v>
      </c>
      <c r="K40" s="120"/>
      <c r="L40" s="121"/>
      <c r="M40" s="122"/>
      <c r="N40" s="94" t="str">
        <f>E42</f>
        <v>川西市RS</v>
      </c>
      <c r="O40" s="95" t="str">
        <f>I42</f>
        <v>宝塚RS</v>
      </c>
      <c r="P40" s="96">
        <f>R39</f>
        <v>0.4513888888888889</v>
      </c>
      <c r="Q40" s="97" t="s">
        <v>180</v>
      </c>
      <c r="R40" s="98">
        <v>0.48611111111111099</v>
      </c>
    </row>
    <row r="41" spans="1:18" ht="20" customHeight="1">
      <c r="A41" s="296"/>
      <c r="B41" s="119" t="s">
        <v>30</v>
      </c>
      <c r="C41" s="99">
        <f t="shared" si="2"/>
        <v>0.45833333333333337</v>
      </c>
      <c r="D41" s="100">
        <f>'試合時間計算(20分)'!B9</f>
        <v>0.5</v>
      </c>
      <c r="E41" s="93" t="str">
        <f>組合せ!Q24</f>
        <v>兵庫県RS</v>
      </c>
      <c r="F41" s="101"/>
      <c r="G41" s="102" t="s">
        <v>11</v>
      </c>
      <c r="H41" s="103"/>
      <c r="I41" s="93" t="str">
        <f>組合せ!Q26</f>
        <v>明石加古川RC</v>
      </c>
      <c r="J41" s="123"/>
      <c r="K41" s="124"/>
      <c r="L41" s="125"/>
      <c r="M41" s="126"/>
      <c r="N41" s="94" t="str">
        <f>E43</f>
        <v>尼崎RS</v>
      </c>
      <c r="O41" s="95" t="str">
        <f>I43</f>
        <v>伊丹RS</v>
      </c>
      <c r="P41" s="96">
        <f>R40</f>
        <v>0.48611111111111099</v>
      </c>
      <c r="Q41" s="97" t="s">
        <v>180</v>
      </c>
      <c r="R41" s="98">
        <v>0.52083333333333404</v>
      </c>
    </row>
    <row r="42" spans="1:18" ht="20" customHeight="1">
      <c r="A42" s="297" t="str">
        <f>リスト!H7</f>
        <v>灘浜G</v>
      </c>
      <c r="B42" s="119" t="s">
        <v>31</v>
      </c>
      <c r="C42" s="99">
        <f t="shared" si="2"/>
        <v>0.5</v>
      </c>
      <c r="D42" s="100">
        <f>'試合時間計算(20分)'!B10</f>
        <v>0.54166666666666663</v>
      </c>
      <c r="E42" s="93" t="str">
        <f>組合せ!T24</f>
        <v>川西市RS</v>
      </c>
      <c r="F42" s="101"/>
      <c r="G42" s="92" t="s">
        <v>11</v>
      </c>
      <c r="H42" s="103"/>
      <c r="I42" s="93" t="str">
        <f>組合せ!T26</f>
        <v>宝塚RS</v>
      </c>
      <c r="J42" s="115"/>
      <c r="K42" s="124"/>
      <c r="L42" s="127"/>
      <c r="M42" s="122"/>
      <c r="N42" s="94" t="str">
        <f>E44</f>
        <v>芦屋RS</v>
      </c>
      <c r="O42" s="95" t="str">
        <f>I44</f>
        <v>西宮JRC</v>
      </c>
      <c r="P42" s="96">
        <f>R41</f>
        <v>0.52083333333333404</v>
      </c>
      <c r="Q42" s="97" t="s">
        <v>180</v>
      </c>
      <c r="R42" s="98">
        <v>0.55555555555555602</v>
      </c>
    </row>
    <row r="43" spans="1:18" ht="20" customHeight="1">
      <c r="A43" s="297"/>
      <c r="B43" s="119" t="s">
        <v>32</v>
      </c>
      <c r="C43" s="99">
        <f t="shared" si="2"/>
        <v>0.54166666666666663</v>
      </c>
      <c r="D43" s="100">
        <f>'試合時間計算(20分)'!B11</f>
        <v>0.58333333333333326</v>
      </c>
      <c r="E43" s="38" t="str">
        <f>組合せ!W24</f>
        <v>尼崎RS</v>
      </c>
      <c r="F43" s="109"/>
      <c r="G43" s="147" t="s">
        <v>11</v>
      </c>
      <c r="H43" s="110"/>
      <c r="I43" s="93" t="str">
        <f>組合せ!W26</f>
        <v>伊丹RS</v>
      </c>
      <c r="J43" s="123" t="s">
        <v>162</v>
      </c>
      <c r="K43" s="124"/>
      <c r="L43" s="127"/>
      <c r="M43" s="122"/>
      <c r="N43" s="94"/>
      <c r="O43" s="95"/>
      <c r="P43" s="96">
        <f>R42</f>
        <v>0.55555555555555602</v>
      </c>
      <c r="Q43" s="97" t="s">
        <v>180</v>
      </c>
      <c r="R43" s="98">
        <v>0.59027777777777801</v>
      </c>
    </row>
    <row r="44" spans="1:18" ht="20" customHeight="1">
      <c r="A44" s="297"/>
      <c r="B44" s="119" t="s">
        <v>33</v>
      </c>
      <c r="C44" s="99">
        <f t="shared" si="2"/>
        <v>0.58333333333333326</v>
      </c>
      <c r="D44" s="104">
        <f>'試合時間計算(20分)'!B12</f>
        <v>0.62499999999999989</v>
      </c>
      <c r="E44" s="93" t="str">
        <f>組合せ!K31</f>
        <v>芦屋RS</v>
      </c>
      <c r="F44" s="101"/>
      <c r="G44" s="147" t="s">
        <v>11</v>
      </c>
      <c r="H44" s="103"/>
      <c r="I44" s="93" t="str">
        <f>組合せ!K33</f>
        <v>西宮JRC</v>
      </c>
      <c r="J44" s="128" t="s">
        <v>162</v>
      </c>
      <c r="K44" s="129"/>
      <c r="L44" s="127"/>
      <c r="M44" s="130"/>
      <c r="N44" s="94"/>
      <c r="O44" s="95"/>
      <c r="P44" s="96">
        <f>R43</f>
        <v>0.59027777777777801</v>
      </c>
      <c r="Q44" s="97" t="s">
        <v>180</v>
      </c>
      <c r="R44" s="98">
        <v>0.625</v>
      </c>
    </row>
    <row r="45" spans="1:18" ht="20" customHeight="1" thickBot="1">
      <c r="A45" s="297"/>
      <c r="B45" s="119" t="s">
        <v>34</v>
      </c>
      <c r="C45" s="99">
        <f t="shared" si="2"/>
        <v>0.62499999999999989</v>
      </c>
      <c r="D45" s="104">
        <f>'試合時間計算(20分)'!B13</f>
        <v>0.66666666666666652</v>
      </c>
      <c r="E45" s="150"/>
      <c r="F45" s="151"/>
      <c r="G45" s="158"/>
      <c r="H45" s="154"/>
      <c r="I45" s="155"/>
      <c r="J45" s="128"/>
      <c r="K45" s="129"/>
      <c r="L45" s="127"/>
      <c r="M45" s="130"/>
      <c r="N45" s="105"/>
      <c r="O45" s="106"/>
      <c r="P45" s="111"/>
      <c r="Q45" s="112"/>
      <c r="R45" s="113"/>
    </row>
    <row r="46" spans="1:18" ht="20" customHeight="1" thickBot="1">
      <c r="A46" s="298"/>
      <c r="B46" s="131" t="s">
        <v>81</v>
      </c>
      <c r="C46" s="132">
        <f>D45</f>
        <v>0.66666666666666652</v>
      </c>
      <c r="D46" s="133">
        <f>'試合時間計算(20分)'!B14</f>
        <v>0.70833333333333315</v>
      </c>
      <c r="E46" s="152"/>
      <c r="F46" s="153"/>
      <c r="G46" s="159"/>
      <c r="H46" s="156"/>
      <c r="I46" s="157"/>
      <c r="J46" s="134"/>
      <c r="K46" s="135"/>
      <c r="L46" s="136"/>
      <c r="M46" s="137"/>
    </row>
    <row r="47" spans="1:18" ht="20" customHeight="1" outlineLevel="1">
      <c r="G47"/>
    </row>
    <row r="56" spans="5:11" ht="20" customHeight="1">
      <c r="E56" s="138"/>
      <c r="F56" s="138"/>
      <c r="G56" s="12"/>
      <c r="H56" s="138"/>
      <c r="I56" s="138"/>
      <c r="J56" s="138"/>
      <c r="K56" s="138"/>
    </row>
  </sheetData>
  <mergeCells count="23">
    <mergeCell ref="K5:K6"/>
    <mergeCell ref="D5:D6"/>
    <mergeCell ref="A34:A38"/>
    <mergeCell ref="A26:A30"/>
    <mergeCell ref="A10:A14"/>
    <mergeCell ref="A15:A17"/>
    <mergeCell ref="A31:A33"/>
    <mergeCell ref="P4:R5"/>
    <mergeCell ref="N2:O2"/>
    <mergeCell ref="A39:A41"/>
    <mergeCell ref="A42:A46"/>
    <mergeCell ref="A7:A9"/>
    <mergeCell ref="A5:A6"/>
    <mergeCell ref="B5:B6"/>
    <mergeCell ref="C5:C6"/>
    <mergeCell ref="A2:M3"/>
    <mergeCell ref="J5:J6"/>
    <mergeCell ref="L5:M6"/>
    <mergeCell ref="A18:A22"/>
    <mergeCell ref="A23:A25"/>
    <mergeCell ref="E5:I6"/>
    <mergeCell ref="N4:O5"/>
    <mergeCell ref="E4:M4"/>
  </mergeCells>
  <phoneticPr fontId="16"/>
  <printOptions horizontalCentered="1"/>
  <pageMargins left="0.35433070866141736" right="0.35433070866141736" top="0.19685039370078741" bottom="0.11811023622047245" header="0.35433070866141736" footer="0.11811023622047245"/>
  <pageSetup paperSize="9" scale="61"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31"/>
  <sheetViews>
    <sheetView view="pageBreakPreview" topLeftCell="A14" zoomScale="80" zoomScaleNormal="100" zoomScaleSheetLayoutView="80" workbookViewId="0">
      <selection activeCell="K34" sqref="K34:M34"/>
    </sheetView>
  </sheetViews>
  <sheetFormatPr baseColWidth="10" defaultColWidth="9" defaultRowHeight="15" customHeight="1"/>
  <cols>
    <col min="1" max="7" width="13" style="7" customWidth="1"/>
    <col min="8" max="27" width="4.5" style="35" customWidth="1"/>
    <col min="28" max="41" width="6.5" style="7" customWidth="1"/>
    <col min="42" max="16384" width="9" style="7"/>
  </cols>
  <sheetData>
    <row r="1" spans="1:41" ht="15" customHeight="1">
      <c r="A1" s="317" t="str">
        <f>大会要領!A1</f>
        <v>第28回兵庫県ジュニア・ラグビーフットボール大会（2025年）春季大会</v>
      </c>
      <c r="B1" s="317"/>
      <c r="C1" s="317"/>
      <c r="D1" s="317"/>
      <c r="E1" s="317"/>
      <c r="F1" s="317"/>
      <c r="G1" s="317"/>
      <c r="H1" s="318" t="s">
        <v>35</v>
      </c>
      <c r="I1" s="318"/>
      <c r="J1" s="318"/>
      <c r="K1" s="318"/>
      <c r="L1" s="318"/>
      <c r="M1" s="318"/>
      <c r="N1" s="318"/>
      <c r="O1" s="318"/>
      <c r="P1" s="318"/>
      <c r="Q1" s="318"/>
      <c r="R1" s="318"/>
      <c r="S1" s="318"/>
      <c r="T1" s="318"/>
      <c r="U1" s="318"/>
      <c r="V1" s="318"/>
      <c r="W1" s="318"/>
      <c r="X1" s="318"/>
      <c r="Y1" s="318"/>
      <c r="Z1" s="318"/>
      <c r="AA1" s="318"/>
    </row>
    <row r="2" spans="1:41" ht="15" customHeight="1">
      <c r="A2" s="317"/>
      <c r="B2" s="317"/>
      <c r="C2" s="317"/>
      <c r="D2" s="317"/>
      <c r="E2" s="317"/>
      <c r="F2" s="317"/>
      <c r="G2" s="317"/>
      <c r="H2" s="318"/>
      <c r="I2" s="318"/>
      <c r="J2" s="318"/>
      <c r="K2" s="318"/>
      <c r="L2" s="318"/>
      <c r="M2" s="318"/>
      <c r="N2" s="318"/>
      <c r="O2" s="318"/>
      <c r="P2" s="318"/>
      <c r="Q2" s="318"/>
      <c r="R2" s="318"/>
      <c r="S2" s="318"/>
      <c r="T2" s="318"/>
      <c r="U2" s="318"/>
      <c r="V2" s="318"/>
      <c r="W2" s="318"/>
      <c r="X2" s="318"/>
      <c r="Y2" s="318"/>
      <c r="Z2" s="318"/>
      <c r="AA2" s="318"/>
    </row>
    <row r="4" spans="1:41" ht="15" customHeight="1">
      <c r="A4" s="40" t="s">
        <v>36</v>
      </c>
      <c r="B4" s="41" t="s">
        <v>168</v>
      </c>
      <c r="C4" s="7" t="s">
        <v>169</v>
      </c>
      <c r="G4" s="41"/>
      <c r="H4" s="8"/>
    </row>
    <row r="5" spans="1:41" ht="15" customHeight="1" thickBot="1">
      <c r="G5" s="41"/>
      <c r="H5" s="8"/>
    </row>
    <row r="6" spans="1:41" ht="15" customHeight="1">
      <c r="A6" s="40" t="s">
        <v>37</v>
      </c>
      <c r="B6" s="5" t="s">
        <v>254</v>
      </c>
      <c r="C6" s="42" t="s">
        <v>245</v>
      </c>
      <c r="D6" s="42" t="s">
        <v>252</v>
      </c>
      <c r="E6" s="42" t="s">
        <v>247</v>
      </c>
      <c r="F6" s="42" t="s">
        <v>255</v>
      </c>
      <c r="G6" s="43"/>
      <c r="I6" s="319">
        <f>日程!A31</f>
        <v>45776</v>
      </c>
      <c r="J6" s="320"/>
      <c r="K6" s="323">
        <f>日程!D31</f>
        <v>0.41666666666666669</v>
      </c>
      <c r="L6" s="323"/>
      <c r="M6" s="324"/>
      <c r="N6" s="325">
        <f>日程!D32</f>
        <v>0.4513888888888889</v>
      </c>
      <c r="O6" s="323"/>
      <c r="P6" s="324"/>
      <c r="Q6" s="326">
        <f>日程!D33</f>
        <v>0.4861111111111111</v>
      </c>
      <c r="R6" s="327"/>
      <c r="S6" s="328"/>
      <c r="T6" s="326">
        <f>日程!D34</f>
        <v>0.52083333333333337</v>
      </c>
      <c r="U6" s="327"/>
      <c r="V6" s="328"/>
      <c r="W6" s="326">
        <f>日程!D35</f>
        <v>0.55555555555555558</v>
      </c>
      <c r="X6" s="327"/>
      <c r="Y6" s="328"/>
      <c r="Z6" s="37"/>
      <c r="AE6" s="338" t="s">
        <v>58</v>
      </c>
      <c r="AF6" s="339"/>
      <c r="AG6" s="339"/>
      <c r="AH6" s="339"/>
      <c r="AI6" s="339"/>
      <c r="AJ6" s="339"/>
      <c r="AK6" s="339"/>
      <c r="AL6" s="340"/>
    </row>
    <row r="7" spans="1:41" ht="15" customHeight="1">
      <c r="A7" s="40"/>
      <c r="B7" s="42" t="s">
        <v>256</v>
      </c>
      <c r="C7" s="42" t="s">
        <v>251</v>
      </c>
      <c r="D7" s="42" t="s">
        <v>246</v>
      </c>
      <c r="E7" s="42" t="s">
        <v>253</v>
      </c>
      <c r="F7" s="8" t="s">
        <v>250</v>
      </c>
      <c r="G7" s="43"/>
      <c r="I7" s="321"/>
      <c r="J7" s="322"/>
      <c r="K7" s="344" t="s">
        <v>192</v>
      </c>
      <c r="L7" s="345"/>
      <c r="M7" s="346"/>
      <c r="N7" s="329" t="s">
        <v>192</v>
      </c>
      <c r="O7" s="330"/>
      <c r="P7" s="331"/>
      <c r="Q7" s="347"/>
      <c r="R7" s="348"/>
      <c r="S7" s="349"/>
      <c r="T7" s="347"/>
      <c r="U7" s="348"/>
      <c r="V7" s="349"/>
      <c r="W7" s="347"/>
      <c r="X7" s="348"/>
      <c r="Y7" s="349"/>
      <c r="Z7" s="5"/>
      <c r="AE7" s="341"/>
      <c r="AF7" s="342"/>
      <c r="AG7" s="342"/>
      <c r="AH7" s="342"/>
      <c r="AI7" s="342"/>
      <c r="AJ7" s="342"/>
      <c r="AK7" s="342"/>
      <c r="AL7" s="343"/>
    </row>
    <row r="8" spans="1:41" ht="15" customHeight="1">
      <c r="B8" s="42" t="s">
        <v>249</v>
      </c>
      <c r="C8" s="42" t="s">
        <v>66</v>
      </c>
      <c r="D8" s="42"/>
      <c r="E8" s="10"/>
      <c r="F8" s="42"/>
      <c r="G8" s="41"/>
      <c r="I8" s="321"/>
      <c r="J8" s="322"/>
      <c r="K8" s="332" t="s">
        <v>257</v>
      </c>
      <c r="L8" s="332"/>
      <c r="M8" s="333"/>
      <c r="N8" s="329" t="s">
        <v>258</v>
      </c>
      <c r="O8" s="330"/>
      <c r="P8" s="331"/>
      <c r="Q8" s="350" t="s">
        <v>203</v>
      </c>
      <c r="R8" s="350"/>
      <c r="S8" s="351"/>
      <c r="T8" s="352" t="s">
        <v>202</v>
      </c>
      <c r="U8" s="350"/>
      <c r="V8" s="351"/>
      <c r="W8" s="352" t="s">
        <v>206</v>
      </c>
      <c r="X8" s="350"/>
      <c r="Y8" s="351"/>
      <c r="Z8" s="38"/>
    </row>
    <row r="9" spans="1:41" ht="15" customHeight="1">
      <c r="E9" s="11"/>
      <c r="G9" s="41"/>
      <c r="I9" s="321"/>
      <c r="J9" s="322"/>
      <c r="K9" s="332" t="s">
        <v>259</v>
      </c>
      <c r="L9" s="332"/>
      <c r="M9" s="333"/>
      <c r="N9" s="334" t="s">
        <v>260</v>
      </c>
      <c r="O9" s="332"/>
      <c r="P9" s="333"/>
      <c r="Q9" s="335" t="str">
        <f>AB19</f>
        <v>RS合同</v>
      </c>
      <c r="R9" s="335"/>
      <c r="S9" s="336"/>
      <c r="T9" s="520" t="str">
        <f>AJ19</f>
        <v>宝塚RS</v>
      </c>
      <c r="U9" s="521"/>
      <c r="V9" s="522"/>
      <c r="W9" s="520" t="str">
        <f>K95</f>
        <v>尼崎RS</v>
      </c>
      <c r="X9" s="521"/>
      <c r="Y9" s="522"/>
      <c r="Z9" s="5"/>
    </row>
    <row r="10" spans="1:41" ht="15" customHeight="1">
      <c r="A10" s="40" t="s">
        <v>38</v>
      </c>
      <c r="B10" s="7" t="s">
        <v>170</v>
      </c>
      <c r="C10" s="7" t="s">
        <v>239</v>
      </c>
      <c r="F10" s="42"/>
      <c r="G10" s="41"/>
      <c r="I10" s="321"/>
      <c r="J10" s="322"/>
      <c r="K10" s="334" t="s">
        <v>11</v>
      </c>
      <c r="L10" s="332"/>
      <c r="M10" s="333"/>
      <c r="N10" s="334" t="s">
        <v>11</v>
      </c>
      <c r="O10" s="332"/>
      <c r="P10" s="333"/>
      <c r="Q10" s="337" t="s">
        <v>376</v>
      </c>
      <c r="R10" s="335"/>
      <c r="S10" s="336"/>
      <c r="T10" s="337" t="s">
        <v>377</v>
      </c>
      <c r="U10" s="335"/>
      <c r="V10" s="336"/>
      <c r="W10" s="337" t="s">
        <v>378</v>
      </c>
      <c r="X10" s="335"/>
      <c r="Y10" s="336"/>
      <c r="Z10" s="5"/>
      <c r="AF10" s="353"/>
      <c r="AG10" s="354"/>
      <c r="AH10" s="354"/>
      <c r="AI10" s="354"/>
      <c r="AJ10" s="354"/>
      <c r="AK10" s="355"/>
    </row>
    <row r="11" spans="1:41" ht="15" customHeight="1">
      <c r="A11" s="40"/>
      <c r="C11" s="11"/>
      <c r="D11" s="11"/>
      <c r="F11" s="42"/>
      <c r="G11" s="41"/>
      <c r="I11" s="321"/>
      <c r="J11" s="322"/>
      <c r="K11" s="332" t="s">
        <v>373</v>
      </c>
      <c r="L11" s="332"/>
      <c r="M11" s="333"/>
      <c r="N11" s="332" t="s">
        <v>373</v>
      </c>
      <c r="O11" s="332"/>
      <c r="P11" s="333"/>
      <c r="Q11" s="335" t="s">
        <v>205</v>
      </c>
      <c r="R11" s="335"/>
      <c r="S11" s="336"/>
      <c r="T11" s="337" t="s">
        <v>204</v>
      </c>
      <c r="U11" s="335"/>
      <c r="V11" s="336"/>
      <c r="W11" s="337" t="s">
        <v>209</v>
      </c>
      <c r="X11" s="335"/>
      <c r="Y11" s="336"/>
      <c r="Z11" s="5"/>
      <c r="AF11" s="356"/>
      <c r="AG11" s="357"/>
      <c r="AH11" s="357"/>
      <c r="AI11" s="357"/>
      <c r="AJ11" s="357"/>
      <c r="AK11" s="358"/>
    </row>
    <row r="12" spans="1:41" ht="15" customHeight="1" thickBot="1">
      <c r="A12" s="40"/>
      <c r="B12" s="7" t="s">
        <v>171</v>
      </c>
      <c r="C12" s="35"/>
      <c r="D12" s="35"/>
      <c r="E12" s="35"/>
      <c r="G12" s="41"/>
      <c r="I12" s="321"/>
      <c r="J12" s="322"/>
      <c r="K12" s="359" t="s">
        <v>374</v>
      </c>
      <c r="L12" s="359"/>
      <c r="M12" s="360"/>
      <c r="N12" s="359" t="s">
        <v>374</v>
      </c>
      <c r="O12" s="359"/>
      <c r="P12" s="360"/>
      <c r="Q12" s="518" t="str">
        <f>AF19</f>
        <v>川西市RS</v>
      </c>
      <c r="R12" s="518"/>
      <c r="S12" s="519"/>
      <c r="T12" s="363" t="str">
        <f>AN19</f>
        <v>三田RCJ</v>
      </c>
      <c r="U12" s="361"/>
      <c r="V12" s="362"/>
      <c r="W12" s="363" t="str">
        <f>O95</f>
        <v>姫路RS</v>
      </c>
      <c r="X12" s="361"/>
      <c r="Y12" s="362"/>
      <c r="Z12" s="38"/>
      <c r="AH12" s="143"/>
    </row>
    <row r="13" spans="1:41" ht="15" customHeight="1">
      <c r="A13" s="40"/>
      <c r="B13" s="35"/>
      <c r="D13" s="35"/>
      <c r="E13" s="35"/>
      <c r="G13" s="41"/>
      <c r="I13" s="321" t="str">
        <f>日程!A34</f>
        <v>灘浜G</v>
      </c>
      <c r="J13" s="322"/>
      <c r="K13" s="327">
        <f>日程!D36</f>
        <v>0.59027777777777779</v>
      </c>
      <c r="L13" s="327"/>
      <c r="M13" s="328"/>
      <c r="N13" s="327">
        <f>日程!D37</f>
        <v>0.625</v>
      </c>
      <c r="O13" s="327"/>
      <c r="P13" s="328"/>
      <c r="Q13" s="375">
        <f>日程!D38</f>
        <v>0.65972222222222221</v>
      </c>
      <c r="R13" s="376"/>
      <c r="S13" s="377"/>
      <c r="T13" s="378"/>
      <c r="U13" s="379"/>
      <c r="V13" s="380"/>
      <c r="W13" s="378"/>
      <c r="X13" s="379"/>
      <c r="Y13" s="380"/>
      <c r="Z13" s="5"/>
      <c r="AH13" s="47"/>
      <c r="AK13" s="46"/>
      <c r="AL13" s="46"/>
    </row>
    <row r="14" spans="1:41" ht="15" customHeight="1">
      <c r="G14" s="41"/>
      <c r="I14" s="321"/>
      <c r="J14" s="322"/>
      <c r="K14" s="348"/>
      <c r="L14" s="348"/>
      <c r="M14" s="349"/>
      <c r="N14" s="347"/>
      <c r="O14" s="348"/>
      <c r="P14" s="349"/>
      <c r="Q14" s="347"/>
      <c r="R14" s="348"/>
      <c r="S14" s="349"/>
      <c r="T14" s="347"/>
      <c r="U14" s="348"/>
      <c r="V14" s="349"/>
      <c r="W14" s="347"/>
      <c r="X14" s="348"/>
      <c r="Y14" s="349"/>
      <c r="Z14" s="5"/>
      <c r="AD14" s="542"/>
      <c r="AE14" s="543"/>
      <c r="AF14" s="44"/>
      <c r="AG14" s="44"/>
      <c r="AH14" s="44"/>
      <c r="AI14" s="44"/>
      <c r="AJ14" s="44"/>
      <c r="AK14" s="35"/>
      <c r="AL14" s="524"/>
      <c r="AM14" s="531"/>
      <c r="AN14" s="35"/>
    </row>
    <row r="15" spans="1:41" ht="15" customHeight="1" thickBot="1">
      <c r="I15" s="321"/>
      <c r="J15" s="322"/>
      <c r="K15" s="352" t="s">
        <v>207</v>
      </c>
      <c r="L15" s="350"/>
      <c r="M15" s="351"/>
      <c r="N15" s="352" t="s">
        <v>210</v>
      </c>
      <c r="O15" s="350"/>
      <c r="P15" s="351"/>
      <c r="Q15" s="352" t="s">
        <v>211</v>
      </c>
      <c r="R15" s="350"/>
      <c r="S15" s="351"/>
      <c r="T15" s="352"/>
      <c r="U15" s="350"/>
      <c r="V15" s="351"/>
      <c r="W15" s="352"/>
      <c r="X15" s="350"/>
      <c r="Y15" s="351"/>
      <c r="Z15" s="5"/>
      <c r="AD15" s="542"/>
      <c r="AE15" s="544"/>
      <c r="AK15" s="35"/>
      <c r="AL15" s="524"/>
      <c r="AM15" s="530"/>
      <c r="AN15" s="35"/>
    </row>
    <row r="16" spans="1:41" ht="15" customHeight="1" thickTop="1">
      <c r="A16" s="7" t="s">
        <v>39</v>
      </c>
      <c r="I16" s="321"/>
      <c r="J16" s="322"/>
      <c r="K16" s="337" t="str">
        <f>S95</f>
        <v>西神戸RS</v>
      </c>
      <c r="L16" s="335"/>
      <c r="M16" s="336"/>
      <c r="N16" s="520" t="str">
        <f>K72</f>
        <v>芦屋RS</v>
      </c>
      <c r="O16" s="521"/>
      <c r="P16" s="522"/>
      <c r="Q16" s="521" t="str">
        <f>S72</f>
        <v>西宮JRC</v>
      </c>
      <c r="R16" s="521"/>
      <c r="S16" s="522"/>
      <c r="T16" s="364"/>
      <c r="U16" s="365"/>
      <c r="V16" s="366"/>
      <c r="W16" s="364"/>
      <c r="X16" s="365"/>
      <c r="Y16" s="366"/>
      <c r="Z16" s="8"/>
      <c r="AB16" s="546">
        <v>0</v>
      </c>
      <c r="AC16" s="547"/>
      <c r="AD16" s="547"/>
      <c r="AE16" s="548"/>
      <c r="AF16" s="549"/>
      <c r="AG16" s="9">
        <v>42</v>
      </c>
      <c r="AH16" s="41"/>
      <c r="AI16" s="41"/>
      <c r="AJ16" s="546">
        <v>19</v>
      </c>
      <c r="AK16" s="535"/>
      <c r="AL16" s="536"/>
      <c r="AM16" s="537"/>
      <c r="AN16" s="538"/>
      <c r="AO16" s="9">
        <v>17</v>
      </c>
    </row>
    <row r="17" spans="2:41" ht="15" customHeight="1">
      <c r="I17" s="321"/>
      <c r="J17" s="322"/>
      <c r="K17" s="337" t="s">
        <v>379</v>
      </c>
      <c r="L17" s="335"/>
      <c r="M17" s="336"/>
      <c r="N17" s="337" t="s">
        <v>380</v>
      </c>
      <c r="O17" s="335"/>
      <c r="P17" s="336"/>
      <c r="Q17" s="337" t="s">
        <v>381</v>
      </c>
      <c r="R17" s="335"/>
      <c r="S17" s="336"/>
      <c r="T17" s="337"/>
      <c r="U17" s="335"/>
      <c r="V17" s="336"/>
      <c r="W17" s="337"/>
      <c r="X17" s="335"/>
      <c r="Y17" s="336"/>
      <c r="Z17" s="5"/>
      <c r="AB17" s="144"/>
      <c r="AC17" s="10"/>
      <c r="AE17" s="542"/>
      <c r="AF17" s="545"/>
      <c r="AJ17" s="45"/>
      <c r="AK17" s="528"/>
      <c r="AL17" s="524"/>
      <c r="AM17" s="35"/>
      <c r="AN17" s="50"/>
    </row>
    <row r="18" spans="2:41" ht="15" customHeight="1">
      <c r="B18" s="367" t="s">
        <v>40</v>
      </c>
      <c r="C18" s="368"/>
      <c r="D18" s="368"/>
      <c r="E18" s="368"/>
      <c r="F18" s="369"/>
      <c r="I18" s="321"/>
      <c r="J18" s="322"/>
      <c r="K18" s="337" t="s">
        <v>208</v>
      </c>
      <c r="L18" s="335"/>
      <c r="M18" s="336"/>
      <c r="N18" s="337" t="s">
        <v>213</v>
      </c>
      <c r="O18" s="335"/>
      <c r="P18" s="336"/>
      <c r="Q18" s="337" t="s">
        <v>212</v>
      </c>
      <c r="R18" s="335"/>
      <c r="S18" s="336"/>
      <c r="T18" s="364"/>
      <c r="U18" s="365"/>
      <c r="V18" s="366"/>
      <c r="W18" s="364"/>
      <c r="X18" s="365"/>
      <c r="Y18" s="366"/>
      <c r="Z18" s="8"/>
      <c r="AB18" s="381" t="s">
        <v>17</v>
      </c>
      <c r="AC18" s="381"/>
      <c r="AF18" s="381" t="s">
        <v>214</v>
      </c>
      <c r="AG18" s="381"/>
      <c r="AH18" s="10"/>
      <c r="AJ18" s="381" t="s">
        <v>18</v>
      </c>
      <c r="AK18" s="381"/>
      <c r="AL18" s="10"/>
      <c r="AN18" s="381" t="s">
        <v>19</v>
      </c>
      <c r="AO18" s="381"/>
    </row>
    <row r="19" spans="2:41" ht="15" customHeight="1" thickBot="1">
      <c r="B19" s="370"/>
      <c r="C19" s="371"/>
      <c r="D19" s="371"/>
      <c r="E19" s="371"/>
      <c r="F19" s="372"/>
      <c r="I19" s="373"/>
      <c r="J19" s="374"/>
      <c r="K19" s="523" t="str">
        <f>W95</f>
        <v>伊丹RS</v>
      </c>
      <c r="L19" s="518"/>
      <c r="M19" s="519"/>
      <c r="N19" s="363" t="str">
        <f>O72</f>
        <v>兵庫県RS</v>
      </c>
      <c r="O19" s="361"/>
      <c r="P19" s="362"/>
      <c r="Q19" s="361" t="str">
        <f>W72</f>
        <v>明石加古川RC</v>
      </c>
      <c r="R19" s="361"/>
      <c r="S19" s="362"/>
      <c r="T19" s="363"/>
      <c r="U19" s="361"/>
      <c r="V19" s="362"/>
      <c r="W19" s="363"/>
      <c r="X19" s="361"/>
      <c r="Y19" s="362"/>
      <c r="Z19" s="5"/>
      <c r="AB19" s="381" t="s">
        <v>369</v>
      </c>
      <c r="AC19" s="381"/>
      <c r="AD19" s="144"/>
      <c r="AF19" s="381" t="s">
        <v>370</v>
      </c>
      <c r="AG19" s="381"/>
      <c r="AJ19" s="381" t="s">
        <v>371</v>
      </c>
      <c r="AK19" s="381"/>
      <c r="AL19" s="45"/>
      <c r="AN19" s="381" t="s">
        <v>372</v>
      </c>
      <c r="AO19" s="381"/>
    </row>
    <row r="20" spans="2:41" ht="15" customHeight="1" thickBot="1">
      <c r="B20" s="382" t="s">
        <v>199</v>
      </c>
      <c r="C20" s="382" t="s">
        <v>200</v>
      </c>
      <c r="D20" s="382" t="s">
        <v>201</v>
      </c>
      <c r="E20" s="382"/>
      <c r="F20" s="382"/>
      <c r="J20" s="34"/>
      <c r="K20" s="5"/>
      <c r="L20" s="5"/>
      <c r="M20" s="5"/>
      <c r="N20" s="5"/>
      <c r="O20" s="5"/>
      <c r="P20" s="5"/>
      <c r="Q20" s="5"/>
      <c r="R20" s="5"/>
      <c r="S20" s="5"/>
      <c r="T20" s="5"/>
      <c r="U20" s="5"/>
      <c r="V20" s="5"/>
      <c r="W20" s="5"/>
      <c r="X20" s="5"/>
      <c r="Y20" s="5"/>
      <c r="Z20" s="5"/>
      <c r="AB20" s="381"/>
      <c r="AC20" s="381"/>
      <c r="AD20" s="45"/>
      <c r="AE20" s="46"/>
      <c r="AF20" s="384"/>
      <c r="AG20" s="384"/>
      <c r="AH20" s="46"/>
      <c r="AI20" s="46"/>
      <c r="AJ20" s="371"/>
      <c r="AK20" s="371"/>
      <c r="AL20" s="47"/>
      <c r="AN20" s="381"/>
      <c r="AO20" s="381"/>
    </row>
    <row r="21" spans="2:41" ht="15" customHeight="1">
      <c r="B21" s="383"/>
      <c r="C21" s="383"/>
      <c r="D21" s="383"/>
      <c r="E21" s="383"/>
      <c r="F21" s="383"/>
      <c r="I21" s="319">
        <f>日程!A39</f>
        <v>45781</v>
      </c>
      <c r="J21" s="320"/>
      <c r="K21" s="327">
        <f>日程!D39</f>
        <v>0.41666666666666669</v>
      </c>
      <c r="L21" s="327"/>
      <c r="M21" s="328"/>
      <c r="N21" s="326">
        <f>日程!D40</f>
        <v>0.45833333333333337</v>
      </c>
      <c r="O21" s="327"/>
      <c r="P21" s="327"/>
      <c r="Q21" s="326">
        <f>日程!D41</f>
        <v>0.5</v>
      </c>
      <c r="R21" s="327"/>
      <c r="S21" s="328"/>
      <c r="T21" s="327">
        <f>日程!D42</f>
        <v>0.54166666666666663</v>
      </c>
      <c r="U21" s="327"/>
      <c r="V21" s="328"/>
      <c r="W21" s="326">
        <f>日程!D43</f>
        <v>0.58333333333333326</v>
      </c>
      <c r="X21" s="327"/>
      <c r="Y21" s="328"/>
      <c r="Z21" s="37"/>
      <c r="AH21" s="145"/>
    </row>
    <row r="22" spans="2:41" ht="15" customHeight="1">
      <c r="B22" s="385" t="s">
        <v>245</v>
      </c>
      <c r="C22" s="382" t="s">
        <v>170</v>
      </c>
      <c r="D22" s="382" t="s">
        <v>252</v>
      </c>
      <c r="E22" s="385"/>
      <c r="F22" s="385"/>
      <c r="I22" s="321"/>
      <c r="J22" s="322"/>
      <c r="K22" s="348" t="s">
        <v>225</v>
      </c>
      <c r="L22" s="348"/>
      <c r="M22" s="349"/>
      <c r="N22" s="347" t="s">
        <v>227</v>
      </c>
      <c r="O22" s="348"/>
      <c r="P22" s="348"/>
      <c r="Q22" s="347" t="s">
        <v>228</v>
      </c>
      <c r="R22" s="348"/>
      <c r="S22" s="349"/>
      <c r="T22" s="348" t="s">
        <v>226</v>
      </c>
      <c r="U22" s="348"/>
      <c r="V22" s="349"/>
      <c r="W22" s="347" t="s">
        <v>229</v>
      </c>
      <c r="X22" s="348"/>
      <c r="Y22" s="349"/>
      <c r="Z22" s="5"/>
      <c r="AH22" s="146"/>
    </row>
    <row r="23" spans="2:41" ht="15" customHeight="1">
      <c r="B23" s="386"/>
      <c r="C23" s="383"/>
      <c r="D23" s="383"/>
      <c r="E23" s="386"/>
      <c r="F23" s="386"/>
      <c r="G23" s="9"/>
      <c r="I23" s="321"/>
      <c r="J23" s="322"/>
      <c r="K23" s="387" t="s">
        <v>218</v>
      </c>
      <c r="L23" s="387"/>
      <c r="M23" s="388"/>
      <c r="N23" s="387" t="s">
        <v>217</v>
      </c>
      <c r="O23" s="387"/>
      <c r="P23" s="387"/>
      <c r="Q23" s="389" t="s">
        <v>216</v>
      </c>
      <c r="R23" s="387"/>
      <c r="S23" s="388"/>
      <c r="T23" s="387" t="s">
        <v>215</v>
      </c>
      <c r="U23" s="387"/>
      <c r="V23" s="388"/>
      <c r="W23" s="387" t="s">
        <v>222</v>
      </c>
      <c r="X23" s="387"/>
      <c r="Y23" s="388"/>
      <c r="Z23" s="38"/>
      <c r="AF23" s="353"/>
      <c r="AG23" s="354"/>
      <c r="AH23" s="354"/>
      <c r="AI23" s="354"/>
      <c r="AJ23" s="354"/>
      <c r="AK23" s="355"/>
    </row>
    <row r="24" spans="2:41" ht="15" customHeight="1">
      <c r="C24" s="10"/>
      <c r="D24" s="10"/>
      <c r="E24" s="10"/>
      <c r="G24" s="9"/>
      <c r="I24" s="321"/>
      <c r="J24" s="322"/>
      <c r="K24" s="335" t="s">
        <v>382</v>
      </c>
      <c r="L24" s="335"/>
      <c r="M24" s="336"/>
      <c r="N24" s="337" t="s">
        <v>366</v>
      </c>
      <c r="O24" s="335"/>
      <c r="P24" s="335"/>
      <c r="Q24" s="337" t="s">
        <v>383</v>
      </c>
      <c r="R24" s="335"/>
      <c r="S24" s="336"/>
      <c r="T24" s="335" t="s">
        <v>370</v>
      </c>
      <c r="U24" s="335"/>
      <c r="V24" s="336"/>
      <c r="W24" s="337" t="s">
        <v>365</v>
      </c>
      <c r="X24" s="335"/>
      <c r="Y24" s="336"/>
      <c r="Z24" s="5"/>
      <c r="AF24" s="356"/>
      <c r="AG24" s="357"/>
      <c r="AH24" s="357"/>
      <c r="AI24" s="357"/>
      <c r="AJ24" s="357"/>
      <c r="AK24" s="358"/>
    </row>
    <row r="25" spans="2:41" ht="15" customHeight="1">
      <c r="G25" s="10"/>
      <c r="I25" s="321"/>
      <c r="J25" s="322"/>
      <c r="K25" s="335" t="s">
        <v>11</v>
      </c>
      <c r="L25" s="335"/>
      <c r="M25" s="336"/>
      <c r="N25" s="337" t="s">
        <v>11</v>
      </c>
      <c r="O25" s="335"/>
      <c r="P25" s="335"/>
      <c r="Q25" s="337" t="s">
        <v>11</v>
      </c>
      <c r="R25" s="335"/>
      <c r="S25" s="336"/>
      <c r="T25" s="335" t="s">
        <v>11</v>
      </c>
      <c r="U25" s="335"/>
      <c r="V25" s="336"/>
      <c r="W25" s="337" t="s">
        <v>11</v>
      </c>
      <c r="X25" s="335"/>
      <c r="Y25" s="336"/>
      <c r="Z25" s="5"/>
    </row>
    <row r="26" spans="2:41" ht="15" customHeight="1">
      <c r="G26" s="11"/>
      <c r="I26" s="321"/>
      <c r="J26" s="322"/>
      <c r="K26" s="335" t="s">
        <v>372</v>
      </c>
      <c r="L26" s="335"/>
      <c r="M26" s="336"/>
      <c r="N26" s="337" t="s">
        <v>367</v>
      </c>
      <c r="O26" s="335"/>
      <c r="P26" s="335"/>
      <c r="Q26" s="337" t="s">
        <v>364</v>
      </c>
      <c r="R26" s="335"/>
      <c r="S26" s="336"/>
      <c r="T26" s="335" t="s">
        <v>371</v>
      </c>
      <c r="U26" s="335"/>
      <c r="V26" s="336"/>
      <c r="W26" s="337" t="s">
        <v>368</v>
      </c>
      <c r="X26" s="335"/>
      <c r="Y26" s="336"/>
      <c r="Z26" s="5"/>
    </row>
    <row r="27" spans="2:41" ht="15" customHeight="1" thickBot="1">
      <c r="B27" s="367" t="s">
        <v>42</v>
      </c>
      <c r="C27" s="368"/>
      <c r="D27" s="368"/>
      <c r="E27" s="368"/>
      <c r="F27" s="369"/>
      <c r="I27" s="321"/>
      <c r="J27" s="322"/>
      <c r="K27" s="306" t="s">
        <v>219</v>
      </c>
      <c r="L27" s="306"/>
      <c r="M27" s="390"/>
      <c r="N27" s="306" t="s">
        <v>220</v>
      </c>
      <c r="O27" s="306"/>
      <c r="P27" s="306"/>
      <c r="Q27" s="391" t="s">
        <v>216</v>
      </c>
      <c r="R27" s="306"/>
      <c r="S27" s="390"/>
      <c r="T27" s="306" t="s">
        <v>221</v>
      </c>
      <c r="U27" s="306"/>
      <c r="V27" s="390"/>
      <c r="W27" s="306" t="s">
        <v>223</v>
      </c>
      <c r="X27" s="306"/>
      <c r="Y27" s="390"/>
      <c r="Z27" s="38"/>
    </row>
    <row r="28" spans="2:41" ht="15" customHeight="1">
      <c r="B28" s="370"/>
      <c r="C28" s="371"/>
      <c r="D28" s="371"/>
      <c r="E28" s="371"/>
      <c r="F28" s="372"/>
      <c r="I28" s="321" t="str">
        <f>日程!A42</f>
        <v>灘浜G</v>
      </c>
      <c r="J28" s="392"/>
      <c r="K28" s="326">
        <f>日程!D44</f>
        <v>0.62499999999999989</v>
      </c>
      <c r="L28" s="327"/>
      <c r="M28" s="328"/>
      <c r="N28" s="327">
        <f>日程!D45</f>
        <v>0.66666666666666652</v>
      </c>
      <c r="O28" s="327"/>
      <c r="P28" s="328"/>
      <c r="Q28" s="327">
        <f>日程!D46</f>
        <v>0.70833333333333315</v>
      </c>
      <c r="R28" s="327"/>
      <c r="S28" s="328"/>
      <c r="T28" s="378"/>
      <c r="U28" s="379"/>
      <c r="V28" s="380"/>
      <c r="W28" s="378"/>
      <c r="X28" s="379"/>
      <c r="Y28" s="380"/>
      <c r="Z28" s="5"/>
    </row>
    <row r="29" spans="2:41" ht="15" customHeight="1">
      <c r="B29" s="383" t="s">
        <v>43</v>
      </c>
      <c r="C29" s="383" t="s">
        <v>44</v>
      </c>
      <c r="D29" s="383" t="s">
        <v>45</v>
      </c>
      <c r="E29" s="383"/>
      <c r="F29" s="383"/>
      <c r="I29" s="321"/>
      <c r="J29" s="392"/>
      <c r="K29" s="347" t="s">
        <v>230</v>
      </c>
      <c r="L29" s="348"/>
      <c r="M29" s="349"/>
      <c r="N29" s="348"/>
      <c r="O29" s="348"/>
      <c r="P29" s="349"/>
      <c r="Q29" s="347"/>
      <c r="R29" s="348"/>
      <c r="S29" s="349"/>
      <c r="T29" s="347"/>
      <c r="U29" s="348"/>
      <c r="V29" s="349"/>
      <c r="W29" s="347"/>
      <c r="X29" s="348"/>
      <c r="Y29" s="349"/>
      <c r="Z29" s="5"/>
      <c r="AD29"/>
      <c r="AE29"/>
      <c r="AF29"/>
      <c r="AG29"/>
      <c r="AH29"/>
      <c r="AI29"/>
      <c r="AJ29"/>
      <c r="AK29"/>
      <c r="AL29"/>
      <c r="AM29"/>
      <c r="AN29"/>
      <c r="AO29"/>
    </row>
    <row r="30" spans="2:41" ht="15" customHeight="1">
      <c r="B30" s="394"/>
      <c r="C30" s="394"/>
      <c r="D30" s="394"/>
      <c r="E30" s="394"/>
      <c r="F30" s="394"/>
      <c r="H30" s="5"/>
      <c r="I30" s="321"/>
      <c r="J30" s="392"/>
      <c r="K30" s="389" t="s">
        <v>224</v>
      </c>
      <c r="L30" s="387"/>
      <c r="M30" s="388"/>
      <c r="N30" s="352"/>
      <c r="O30" s="350"/>
      <c r="P30" s="351"/>
      <c r="Q30" s="352"/>
      <c r="R30" s="350"/>
      <c r="S30" s="351"/>
      <c r="T30" s="352"/>
      <c r="U30" s="350"/>
      <c r="V30" s="351"/>
      <c r="W30" s="352"/>
      <c r="X30" s="350"/>
      <c r="Y30" s="351"/>
      <c r="Z30" s="5"/>
      <c r="AD30"/>
      <c r="AE30"/>
      <c r="AF30"/>
      <c r="AG30"/>
      <c r="AH30"/>
      <c r="AI30"/>
      <c r="AJ30"/>
      <c r="AK30"/>
      <c r="AL30"/>
      <c r="AM30"/>
      <c r="AN30"/>
      <c r="AO30"/>
    </row>
    <row r="31" spans="2:41" ht="15" customHeight="1">
      <c r="B31" s="385" t="s">
        <v>250</v>
      </c>
      <c r="C31" s="382" t="s">
        <v>253</v>
      </c>
      <c r="D31" s="382" t="s">
        <v>246</v>
      </c>
      <c r="E31" s="385"/>
      <c r="F31" s="385"/>
      <c r="H31" s="5"/>
      <c r="I31" s="321"/>
      <c r="J31" s="392"/>
      <c r="K31" s="337" t="s">
        <v>384</v>
      </c>
      <c r="L31" s="335"/>
      <c r="M31" s="336"/>
      <c r="N31" s="337"/>
      <c r="O31" s="335"/>
      <c r="P31" s="336"/>
      <c r="Q31" s="364"/>
      <c r="R31" s="365"/>
      <c r="S31" s="366"/>
      <c r="T31" s="364"/>
      <c r="U31" s="365"/>
      <c r="V31" s="366"/>
      <c r="W31" s="364"/>
      <c r="X31" s="365"/>
      <c r="Y31" s="366"/>
      <c r="Z31" s="8"/>
      <c r="AD31"/>
      <c r="AE31"/>
      <c r="AF31"/>
      <c r="AG31"/>
      <c r="AH31"/>
      <c r="AI31"/>
      <c r="AJ31"/>
      <c r="AK31"/>
      <c r="AL31"/>
      <c r="AM31"/>
      <c r="AN31"/>
      <c r="AO31"/>
    </row>
    <row r="32" spans="2:41" ht="15" customHeight="1">
      <c r="B32" s="386"/>
      <c r="C32" s="383"/>
      <c r="D32" s="383"/>
      <c r="E32" s="386"/>
      <c r="F32" s="386"/>
      <c r="H32" s="5"/>
      <c r="I32" s="321"/>
      <c r="J32" s="392"/>
      <c r="K32" s="337" t="s">
        <v>11</v>
      </c>
      <c r="L32" s="335"/>
      <c r="M32" s="336"/>
      <c r="N32" s="337" t="s">
        <v>190</v>
      </c>
      <c r="O32" s="335"/>
      <c r="P32" s="336"/>
      <c r="Q32" s="337" t="s">
        <v>190</v>
      </c>
      <c r="R32" s="335"/>
      <c r="S32" s="336"/>
      <c r="T32" s="337"/>
      <c r="U32" s="335"/>
      <c r="V32" s="336"/>
      <c r="W32" s="337"/>
      <c r="X32" s="335"/>
      <c r="Y32" s="336"/>
      <c r="Z32" s="5"/>
      <c r="AD32"/>
      <c r="AE32"/>
      <c r="AF32"/>
      <c r="AG32"/>
      <c r="AH32"/>
      <c r="AI32"/>
      <c r="AJ32"/>
      <c r="AK32"/>
      <c r="AL32"/>
      <c r="AM32"/>
      <c r="AN32"/>
      <c r="AO32"/>
    </row>
    <row r="33" spans="2:41" ht="15" customHeight="1">
      <c r="C33" s="10"/>
      <c r="D33" s="10"/>
      <c r="E33" s="10"/>
      <c r="H33" s="5"/>
      <c r="I33" s="321"/>
      <c r="J33" s="392"/>
      <c r="K33" s="337" t="s">
        <v>363</v>
      </c>
      <c r="L33" s="335"/>
      <c r="M33" s="336"/>
      <c r="N33" s="337"/>
      <c r="O33" s="335"/>
      <c r="P33" s="336"/>
      <c r="Q33" s="364"/>
      <c r="R33" s="365"/>
      <c r="S33" s="366"/>
      <c r="T33" s="364"/>
      <c r="U33" s="365"/>
      <c r="V33" s="366"/>
      <c r="W33" s="364"/>
      <c r="X33" s="365"/>
      <c r="Y33" s="366"/>
      <c r="Z33" s="8"/>
      <c r="AB33" s="10"/>
      <c r="AC33" s="10"/>
      <c r="AD33"/>
      <c r="AE33"/>
      <c r="AF33"/>
      <c r="AG33"/>
      <c r="AH33"/>
      <c r="AI33"/>
      <c r="AJ33"/>
      <c r="AK33"/>
      <c r="AL33"/>
      <c r="AM33"/>
      <c r="AN33"/>
      <c r="AO33"/>
    </row>
    <row r="34" spans="2:41" ht="15" customHeight="1" thickBot="1">
      <c r="H34" s="8"/>
      <c r="I34" s="373"/>
      <c r="J34" s="393"/>
      <c r="K34" s="391" t="s">
        <v>385</v>
      </c>
      <c r="L34" s="306"/>
      <c r="M34" s="390"/>
      <c r="N34" s="363"/>
      <c r="O34" s="361"/>
      <c r="P34" s="362"/>
      <c r="Q34" s="363"/>
      <c r="R34" s="361"/>
      <c r="S34" s="362"/>
      <c r="T34" s="363"/>
      <c r="U34" s="361"/>
      <c r="V34" s="362"/>
      <c r="W34" s="363"/>
      <c r="X34" s="361"/>
      <c r="Y34" s="362"/>
      <c r="Z34" s="5"/>
      <c r="AD34"/>
      <c r="AE34"/>
      <c r="AF34"/>
      <c r="AG34"/>
      <c r="AH34"/>
      <c r="AI34"/>
      <c r="AJ34"/>
      <c r="AK34"/>
      <c r="AL34"/>
      <c r="AM34"/>
      <c r="AN34"/>
      <c r="AO34"/>
    </row>
    <row r="35" spans="2:41" ht="15" customHeight="1">
      <c r="B35" s="10"/>
      <c r="C35" s="10"/>
      <c r="D35" s="10"/>
      <c r="E35" s="10"/>
      <c r="F35" s="10"/>
      <c r="H35" s="5"/>
      <c r="I35" s="5"/>
      <c r="AD35"/>
      <c r="AE35"/>
      <c r="AF35"/>
      <c r="AG35"/>
      <c r="AH35"/>
      <c r="AI35"/>
      <c r="AJ35"/>
      <c r="AK35"/>
      <c r="AL35"/>
      <c r="AM35"/>
      <c r="AN35"/>
      <c r="AO35"/>
    </row>
    <row r="36" spans="2:41" ht="15" customHeight="1">
      <c r="B36" s="367" t="s">
        <v>47</v>
      </c>
      <c r="C36" s="368"/>
      <c r="D36" s="368"/>
      <c r="E36" s="368"/>
      <c r="F36" s="369"/>
      <c r="H36" s="8"/>
      <c r="I36" s="5"/>
      <c r="K36" s="7" t="s">
        <v>41</v>
      </c>
      <c r="AD36"/>
      <c r="AE36"/>
      <c r="AF36"/>
      <c r="AG36"/>
      <c r="AH36"/>
      <c r="AI36"/>
      <c r="AJ36"/>
      <c r="AK36"/>
      <c r="AL36"/>
      <c r="AM36"/>
      <c r="AN36"/>
      <c r="AO36"/>
    </row>
    <row r="37" spans="2:41" ht="15" customHeight="1">
      <c r="B37" s="370"/>
      <c r="C37" s="371"/>
      <c r="D37" s="371"/>
      <c r="E37" s="371"/>
      <c r="F37" s="372"/>
      <c r="H37" s="5"/>
      <c r="I37" s="8"/>
      <c r="AD37"/>
      <c r="AE37"/>
      <c r="AF37"/>
      <c r="AG37"/>
      <c r="AH37"/>
      <c r="AI37"/>
      <c r="AJ37"/>
      <c r="AK37"/>
      <c r="AL37"/>
      <c r="AM37"/>
      <c r="AN37"/>
      <c r="AO37"/>
    </row>
    <row r="38" spans="2:41" ht="15" customHeight="1">
      <c r="B38" s="383" t="s">
        <v>48</v>
      </c>
      <c r="C38" s="383" t="s">
        <v>49</v>
      </c>
      <c r="D38" s="383" t="s">
        <v>50</v>
      </c>
      <c r="E38" s="383"/>
      <c r="F38" s="383"/>
      <c r="O38" s="36"/>
      <c r="P38" s="36"/>
      <c r="Q38" s="36"/>
      <c r="R38" s="36"/>
      <c r="S38" s="36"/>
      <c r="AD38"/>
      <c r="AE38"/>
      <c r="AF38"/>
      <c r="AG38"/>
      <c r="AH38"/>
      <c r="AI38"/>
      <c r="AJ38"/>
      <c r="AK38"/>
      <c r="AL38"/>
      <c r="AM38"/>
      <c r="AN38"/>
      <c r="AO38"/>
    </row>
    <row r="39" spans="2:41" ht="15" customHeight="1">
      <c r="B39" s="394"/>
      <c r="C39" s="394"/>
      <c r="D39" s="394"/>
      <c r="E39" s="394"/>
      <c r="F39" s="394"/>
      <c r="H39" s="5"/>
      <c r="I39" s="5"/>
      <c r="AC39"/>
      <c r="AD39"/>
      <c r="AE39"/>
      <c r="AF39"/>
      <c r="AG39"/>
      <c r="AH39"/>
      <c r="AI39"/>
      <c r="AJ39"/>
      <c r="AK39"/>
      <c r="AL39"/>
      <c r="AM39"/>
      <c r="AN39"/>
      <c r="AO39"/>
    </row>
    <row r="40" spans="2:41" ht="15" customHeight="1">
      <c r="B40" s="382" t="s">
        <v>247</v>
      </c>
      <c r="C40" s="382" t="s">
        <v>251</v>
      </c>
      <c r="D40" s="382" t="s">
        <v>254</v>
      </c>
      <c r="E40" s="385"/>
      <c r="F40" s="382"/>
      <c r="AB40"/>
      <c r="AC40"/>
      <c r="AD40"/>
      <c r="AE40"/>
      <c r="AF40"/>
      <c r="AG40"/>
      <c r="AH40"/>
      <c r="AI40"/>
      <c r="AJ40"/>
      <c r="AK40"/>
      <c r="AL40"/>
      <c r="AM40"/>
      <c r="AN40"/>
      <c r="AO40"/>
    </row>
    <row r="41" spans="2:41" ht="15" customHeight="1">
      <c r="B41" s="383"/>
      <c r="C41" s="383"/>
      <c r="D41" s="383"/>
      <c r="E41" s="386"/>
      <c r="F41" s="383"/>
      <c r="AB41" s="381"/>
      <c r="AC41" s="381"/>
      <c r="AD41"/>
      <c r="AE41"/>
      <c r="AF41"/>
      <c r="AG41"/>
      <c r="AH41"/>
      <c r="AI41"/>
      <c r="AJ41"/>
      <c r="AK41"/>
      <c r="AL41"/>
      <c r="AM41"/>
      <c r="AN41"/>
      <c r="AO41"/>
    </row>
    <row r="42" spans="2:41" ht="15" customHeight="1">
      <c r="C42" s="39"/>
      <c r="D42" s="39"/>
      <c r="E42" s="39"/>
      <c r="AB42" s="381"/>
      <c r="AC42" s="381"/>
      <c r="AD42"/>
      <c r="AE42"/>
      <c r="AF42"/>
      <c r="AG42"/>
      <c r="AH42"/>
      <c r="AI42"/>
      <c r="AJ42"/>
      <c r="AK42"/>
      <c r="AL42"/>
      <c r="AM42"/>
      <c r="AN42"/>
      <c r="AO42"/>
    </row>
    <row r="43" spans="2:41" ht="15" customHeight="1">
      <c r="AB43" s="381"/>
      <c r="AC43" s="381"/>
      <c r="AD43"/>
      <c r="AE43"/>
      <c r="AF43"/>
      <c r="AG43"/>
      <c r="AH43"/>
      <c r="AI43"/>
      <c r="AJ43"/>
      <c r="AK43"/>
      <c r="AL43"/>
      <c r="AM43"/>
      <c r="AN43"/>
      <c r="AO43"/>
    </row>
    <row r="44" spans="2:41" ht="15" customHeight="1">
      <c r="AD44"/>
      <c r="AE44"/>
      <c r="AF44"/>
      <c r="AG44"/>
      <c r="AH44"/>
      <c r="AI44"/>
      <c r="AJ44"/>
      <c r="AK44"/>
      <c r="AL44"/>
      <c r="AM44"/>
      <c r="AN44"/>
      <c r="AO44"/>
    </row>
    <row r="45" spans="2:41" ht="15" customHeight="1">
      <c r="B45" s="367" t="s">
        <v>52</v>
      </c>
      <c r="C45" s="368"/>
      <c r="D45" s="368"/>
      <c r="E45" s="368"/>
      <c r="F45" s="369"/>
      <c r="AD45"/>
      <c r="AE45"/>
      <c r="AF45"/>
      <c r="AG45"/>
      <c r="AH45"/>
      <c r="AI45"/>
      <c r="AJ45"/>
      <c r="AK45"/>
      <c r="AL45"/>
      <c r="AM45"/>
      <c r="AN45"/>
      <c r="AO45"/>
    </row>
    <row r="46" spans="2:41" ht="15" customHeight="1">
      <c r="B46" s="370"/>
      <c r="C46" s="371"/>
      <c r="D46" s="371"/>
      <c r="E46" s="371"/>
      <c r="F46" s="372"/>
      <c r="AD46"/>
      <c r="AE46"/>
      <c r="AF46"/>
      <c r="AG46"/>
      <c r="AH46"/>
      <c r="AI46"/>
      <c r="AJ46"/>
      <c r="AK46"/>
      <c r="AL46"/>
      <c r="AM46"/>
      <c r="AN46"/>
      <c r="AO46"/>
    </row>
    <row r="47" spans="2:41" ht="15" customHeight="1">
      <c r="B47" s="383" t="s">
        <v>53</v>
      </c>
      <c r="C47" s="383" t="s">
        <v>54</v>
      </c>
      <c r="D47" s="383" t="s">
        <v>55</v>
      </c>
      <c r="E47" s="383" t="s">
        <v>198</v>
      </c>
      <c r="F47" s="395"/>
      <c r="H47" s="5"/>
      <c r="I47" s="5"/>
      <c r="AD47"/>
      <c r="AE47"/>
      <c r="AF47"/>
      <c r="AG47"/>
      <c r="AH47"/>
      <c r="AI47"/>
      <c r="AJ47"/>
      <c r="AK47"/>
      <c r="AL47"/>
      <c r="AM47"/>
      <c r="AN47"/>
      <c r="AO47"/>
    </row>
    <row r="48" spans="2:41" ht="15" customHeight="1">
      <c r="B48" s="394"/>
      <c r="C48" s="394"/>
      <c r="D48" s="394"/>
      <c r="E48" s="394"/>
      <c r="F48" s="396"/>
      <c r="H48" s="8"/>
      <c r="I48" s="8"/>
    </row>
    <row r="49" spans="1:40" ht="15" customHeight="1">
      <c r="B49" s="385" t="s">
        <v>248</v>
      </c>
      <c r="C49" s="382" t="s">
        <v>249</v>
      </c>
      <c r="D49" s="382" t="s">
        <v>255</v>
      </c>
      <c r="E49" s="385" t="s">
        <v>256</v>
      </c>
      <c r="F49" s="397"/>
      <c r="H49" s="5"/>
      <c r="I49" s="5"/>
    </row>
    <row r="50" spans="1:40" ht="15" customHeight="1">
      <c r="B50" s="386"/>
      <c r="C50" s="383"/>
      <c r="D50" s="383"/>
      <c r="E50" s="386"/>
      <c r="F50" s="395"/>
      <c r="H50" s="5"/>
      <c r="I50" s="5"/>
    </row>
    <row r="51" spans="1:40" ht="15" customHeight="1">
      <c r="C51" s="39"/>
      <c r="D51" s="39"/>
      <c r="E51" s="39"/>
      <c r="F51" s="42"/>
      <c r="G51" s="41"/>
      <c r="H51" s="5"/>
      <c r="I51" s="5"/>
      <c r="J51" s="34"/>
    </row>
    <row r="52" spans="1:40" ht="15" customHeight="1">
      <c r="A52" s="40"/>
      <c r="B52" s="35"/>
      <c r="C52" s="35"/>
      <c r="D52" s="35"/>
      <c r="E52" s="35"/>
      <c r="F52" s="48"/>
      <c r="H52" s="5"/>
      <c r="I52" s="5"/>
      <c r="J52" s="34"/>
    </row>
    <row r="53" spans="1:40" ht="15" customHeight="1">
      <c r="H53" s="8"/>
      <c r="I53" s="8"/>
      <c r="J53" s="34"/>
    </row>
    <row r="54" spans="1:40" ht="15" customHeight="1" thickBot="1">
      <c r="A54" s="317" t="s">
        <v>56</v>
      </c>
      <c r="B54" s="317"/>
      <c r="C54" s="317"/>
      <c r="D54" s="317"/>
      <c r="E54" s="317"/>
      <c r="F54" s="317"/>
      <c r="G54" s="317"/>
      <c r="H54" s="398" t="s">
        <v>167</v>
      </c>
      <c r="I54" s="398"/>
      <c r="J54" s="399"/>
      <c r="K54" s="399"/>
      <c r="L54" s="399"/>
      <c r="M54" s="399"/>
      <c r="N54" s="399"/>
      <c r="O54" s="399"/>
      <c r="P54" s="399"/>
      <c r="Q54" s="399"/>
      <c r="R54" s="399"/>
      <c r="S54" s="399"/>
      <c r="T54" s="399"/>
      <c r="U54" s="399"/>
      <c r="V54" s="399"/>
      <c r="W54" s="399"/>
      <c r="X54" s="399"/>
      <c r="Y54" s="399"/>
      <c r="Z54" s="399"/>
      <c r="AA54" s="399"/>
    </row>
    <row r="55" spans="1:40" ht="15" customHeight="1">
      <c r="A55" s="317"/>
      <c r="B55" s="317"/>
      <c r="C55" s="317"/>
      <c r="D55" s="317"/>
      <c r="E55" s="317"/>
      <c r="F55" s="317"/>
      <c r="G55" s="317"/>
      <c r="H55" s="399"/>
      <c r="I55" s="399"/>
      <c r="J55" s="399"/>
      <c r="K55" s="399"/>
      <c r="L55" s="399"/>
      <c r="M55" s="399"/>
      <c r="N55" s="399"/>
      <c r="O55" s="399"/>
      <c r="P55" s="399"/>
      <c r="Q55" s="399"/>
      <c r="R55" s="399"/>
      <c r="S55" s="399"/>
      <c r="T55" s="399"/>
      <c r="U55" s="399"/>
      <c r="V55" s="399"/>
      <c r="W55" s="399"/>
      <c r="X55" s="399"/>
      <c r="Y55" s="399"/>
      <c r="Z55" s="399"/>
      <c r="AA55" s="399"/>
      <c r="AC55" s="400" t="s">
        <v>166</v>
      </c>
      <c r="AD55" s="401"/>
      <c r="AE55" s="401"/>
      <c r="AF55" s="401"/>
      <c r="AG55" s="401"/>
      <c r="AH55" s="401"/>
      <c r="AI55" s="401"/>
      <c r="AJ55" s="401"/>
      <c r="AK55" s="401"/>
      <c r="AL55" s="401"/>
      <c r="AM55" s="401"/>
      <c r="AN55" s="402"/>
    </row>
    <row r="56" spans="1:40" ht="15" customHeight="1" thickBot="1">
      <c r="F56" s="12"/>
      <c r="G56" s="9"/>
      <c r="H56" s="399"/>
      <c r="I56" s="399"/>
      <c r="J56" s="399"/>
      <c r="K56" s="399"/>
      <c r="L56" s="399"/>
      <c r="M56" s="399"/>
      <c r="N56" s="399"/>
      <c r="O56" s="399"/>
      <c r="P56" s="399"/>
      <c r="Q56" s="399"/>
      <c r="R56" s="399"/>
      <c r="S56" s="399"/>
      <c r="T56" s="399"/>
      <c r="U56" s="399"/>
      <c r="V56" s="399"/>
      <c r="W56" s="399"/>
      <c r="X56" s="399"/>
      <c r="Y56" s="399"/>
      <c r="Z56" s="399"/>
      <c r="AA56" s="399"/>
      <c r="AC56" s="403"/>
      <c r="AD56" s="404"/>
      <c r="AE56" s="404"/>
      <c r="AF56" s="404"/>
      <c r="AG56" s="404"/>
      <c r="AH56" s="404"/>
      <c r="AI56" s="404"/>
      <c r="AJ56" s="404"/>
      <c r="AK56" s="404"/>
      <c r="AL56" s="404"/>
      <c r="AM56" s="404"/>
      <c r="AN56" s="405"/>
    </row>
    <row r="57" spans="1:40" ht="15" customHeight="1">
      <c r="A57" s="406">
        <f>日程!A7</f>
        <v>45753</v>
      </c>
      <c r="B57" s="280">
        <f>日程!D7</f>
        <v>0.41666666666666669</v>
      </c>
      <c r="C57" s="280">
        <f>日程!D8</f>
        <v>0.4513888888888889</v>
      </c>
      <c r="D57" s="281">
        <f>日程!D9</f>
        <v>0.4861111111111111</v>
      </c>
      <c r="E57" s="280">
        <f>日程!D10</f>
        <v>0.52083333333333337</v>
      </c>
      <c r="F57" s="280">
        <f>日程!D11</f>
        <v>0.55555555555555558</v>
      </c>
      <c r="G57" s="280">
        <f>日程!D12</f>
        <v>0.59027777777777779</v>
      </c>
      <c r="H57" s="5"/>
      <c r="I57" s="5"/>
      <c r="J57" s="34"/>
      <c r="X57" s="5"/>
      <c r="Y57" s="5"/>
      <c r="Z57" s="5"/>
      <c r="AC57" s="403"/>
      <c r="AD57" s="404"/>
      <c r="AE57" s="404"/>
      <c r="AF57" s="404"/>
      <c r="AG57" s="404"/>
      <c r="AH57" s="404"/>
      <c r="AI57" s="404"/>
      <c r="AJ57" s="404"/>
      <c r="AK57" s="404"/>
      <c r="AL57" s="404"/>
      <c r="AM57" s="404"/>
      <c r="AN57" s="405"/>
    </row>
    <row r="58" spans="1:40" ht="15" customHeight="1" thickBot="1">
      <c r="A58" s="407"/>
      <c r="B58" s="175" t="str">
        <f>B20</f>
        <v>【Ａ　１】</v>
      </c>
      <c r="C58" s="175" t="str">
        <f>B29</f>
        <v>【Ｂ　１】</v>
      </c>
      <c r="D58" s="178" t="str">
        <f>B38</f>
        <v>【Ｃ　１】</v>
      </c>
      <c r="E58" s="175" t="str">
        <f>B47</f>
        <v>【Ｄ　１】</v>
      </c>
      <c r="F58" s="175" t="str">
        <f>D47</f>
        <v>【Ｄ　３】</v>
      </c>
      <c r="G58" s="171" t="s">
        <v>192</v>
      </c>
      <c r="H58" s="5"/>
      <c r="I58" s="5"/>
      <c r="J58" s="34"/>
      <c r="Y58" s="8"/>
      <c r="Z58" s="8"/>
      <c r="AC58" s="403"/>
      <c r="AD58" s="404"/>
      <c r="AE58" s="404"/>
      <c r="AF58" s="404"/>
      <c r="AG58" s="404"/>
      <c r="AH58" s="404"/>
      <c r="AI58" s="404"/>
      <c r="AJ58" s="404"/>
      <c r="AK58" s="404"/>
      <c r="AL58" s="404"/>
      <c r="AM58" s="404"/>
      <c r="AN58" s="405"/>
    </row>
    <row r="59" spans="1:40" ht="15" customHeight="1">
      <c r="A59" s="407"/>
      <c r="B59" s="174" t="str">
        <f>B22</f>
        <v>【芦屋ＲＳ】</v>
      </c>
      <c r="C59" s="175" t="str">
        <f>B31</f>
        <v>【西神戸ＲＳ】</v>
      </c>
      <c r="D59" s="176" t="str">
        <f>B40</f>
        <v>【伊丹ＲＳ】</v>
      </c>
      <c r="E59" s="175" t="str">
        <f>B49</f>
        <v>【姫路ＲＳ】</v>
      </c>
      <c r="F59" s="174" t="str">
        <f>D49</f>
        <v>【川西市ＲＳ】</v>
      </c>
      <c r="G59" s="175" t="s">
        <v>273</v>
      </c>
      <c r="H59" s="5"/>
      <c r="I59" s="5"/>
      <c r="J59" s="34"/>
      <c r="N59" s="408" t="s">
        <v>46</v>
      </c>
      <c r="O59" s="409"/>
      <c r="P59" s="409"/>
      <c r="Q59" s="409"/>
      <c r="R59" s="409"/>
      <c r="S59" s="409"/>
      <c r="T59" s="409"/>
      <c r="U59" s="410"/>
      <c r="Y59" s="5"/>
      <c r="Z59" s="5"/>
      <c r="AC59" s="414">
        <v>1</v>
      </c>
      <c r="AD59" s="415"/>
      <c r="AE59" s="415"/>
      <c r="AF59" s="418"/>
      <c r="AG59" s="418"/>
      <c r="AH59" s="418"/>
      <c r="AI59" s="418"/>
      <c r="AJ59" s="418"/>
      <c r="AK59" s="418"/>
      <c r="AL59" s="418"/>
      <c r="AM59" s="418"/>
      <c r="AN59" s="419"/>
    </row>
    <row r="60" spans="1:40" ht="15" customHeight="1">
      <c r="A60" s="407"/>
      <c r="B60" s="175" t="s">
        <v>308</v>
      </c>
      <c r="C60" s="175" t="s">
        <v>307</v>
      </c>
      <c r="D60" s="178" t="s">
        <v>306</v>
      </c>
      <c r="E60" s="175" t="s">
        <v>305</v>
      </c>
      <c r="F60" s="175" t="s">
        <v>304</v>
      </c>
      <c r="G60" s="175" t="s">
        <v>190</v>
      </c>
      <c r="H60" s="5"/>
      <c r="I60" s="5"/>
      <c r="J60" s="34"/>
      <c r="N60" s="411"/>
      <c r="O60" s="412"/>
      <c r="P60" s="412"/>
      <c r="Q60" s="412"/>
      <c r="R60" s="412"/>
      <c r="S60" s="412"/>
      <c r="T60" s="412"/>
      <c r="U60" s="413"/>
      <c r="Y60" s="5"/>
      <c r="Z60" s="5"/>
      <c r="AC60" s="416"/>
      <c r="AD60" s="417"/>
      <c r="AE60" s="417"/>
      <c r="AF60" s="420"/>
      <c r="AG60" s="420"/>
      <c r="AH60" s="420"/>
      <c r="AI60" s="420"/>
      <c r="AJ60" s="420"/>
      <c r="AK60" s="420"/>
      <c r="AL60" s="420"/>
      <c r="AM60" s="420"/>
      <c r="AN60" s="421"/>
    </row>
    <row r="61" spans="1:40" ht="15" customHeight="1">
      <c r="A61" s="407"/>
      <c r="B61" s="175" t="str">
        <f>D20</f>
        <v>【Ａ　３】</v>
      </c>
      <c r="C61" s="175" t="str">
        <f>C29</f>
        <v>【Ｂ　２】</v>
      </c>
      <c r="D61" s="178" t="str">
        <f>C38</f>
        <v>【Ｃ　２】</v>
      </c>
      <c r="E61" s="175" t="str">
        <f>C47</f>
        <v>【Ｄ　２】</v>
      </c>
      <c r="F61" s="175" t="str">
        <f>E47</f>
        <v>【Ｄ　４】</v>
      </c>
      <c r="G61" s="175" t="s">
        <v>192</v>
      </c>
      <c r="H61" s="5"/>
      <c r="I61" s="5"/>
      <c r="J61" s="34"/>
      <c r="Y61" s="5"/>
      <c r="Z61" s="5"/>
      <c r="AC61" s="416"/>
      <c r="AD61" s="417"/>
      <c r="AE61" s="417"/>
      <c r="AF61" s="420"/>
      <c r="AG61" s="420"/>
      <c r="AH61" s="420"/>
      <c r="AI61" s="420"/>
      <c r="AJ61" s="420"/>
      <c r="AK61" s="420"/>
      <c r="AL61" s="420"/>
      <c r="AM61" s="420"/>
      <c r="AN61" s="421"/>
    </row>
    <row r="62" spans="1:40" ht="15" customHeight="1" thickBot="1">
      <c r="A62" s="407"/>
      <c r="B62" s="181" t="str">
        <f>D22</f>
        <v>【尼崎ＲＳ】</v>
      </c>
      <c r="C62" s="182" t="str">
        <f>C31</f>
        <v>【西宮ＪＲＣ】</v>
      </c>
      <c r="D62" s="183" t="str">
        <f>C40</f>
        <v>【三田ＲＣＪ】</v>
      </c>
      <c r="E62" s="182" t="str">
        <f>C49</f>
        <v>【兵庫県ＲＳ】</v>
      </c>
      <c r="F62" s="181" t="str">
        <f>E49</f>
        <v>【神戸ＲＣＵ】</v>
      </c>
      <c r="G62" s="181" t="s">
        <v>274</v>
      </c>
      <c r="H62" s="5"/>
      <c r="I62" s="5"/>
      <c r="J62" s="34"/>
      <c r="Y62" s="5"/>
      <c r="Z62" s="5"/>
      <c r="AC62" s="416">
        <v>2</v>
      </c>
      <c r="AD62" s="417"/>
      <c r="AE62" s="417"/>
      <c r="AF62" s="420"/>
      <c r="AG62" s="420"/>
      <c r="AH62" s="420"/>
      <c r="AI62" s="420"/>
      <c r="AJ62" s="420"/>
      <c r="AK62" s="420"/>
      <c r="AL62" s="420"/>
      <c r="AM62" s="420"/>
      <c r="AN62" s="421"/>
    </row>
    <row r="63" spans="1:40" ht="15" customHeight="1">
      <c r="A63" s="422" t="str">
        <f>日程!A10</f>
        <v>灘浜G</v>
      </c>
      <c r="B63" s="280">
        <f>日程!D13</f>
        <v>0.625</v>
      </c>
      <c r="C63" s="280">
        <f>日程!D14</f>
        <v>0.65972222222222221</v>
      </c>
      <c r="D63" s="184"/>
      <c r="E63" s="184"/>
      <c r="F63" s="184"/>
      <c r="G63" s="184"/>
      <c r="H63" s="5"/>
      <c r="I63" s="5"/>
      <c r="J63" s="34"/>
      <c r="O63" s="424"/>
      <c r="P63" s="425"/>
      <c r="Q63" s="425"/>
      <c r="R63" s="425"/>
      <c r="S63" s="425"/>
      <c r="T63" s="426"/>
      <c r="Y63" s="5"/>
      <c r="Z63" s="5"/>
      <c r="AC63" s="416"/>
      <c r="AD63" s="417"/>
      <c r="AE63" s="417"/>
      <c r="AF63" s="420"/>
      <c r="AG63" s="420"/>
      <c r="AH63" s="420"/>
      <c r="AI63" s="420"/>
      <c r="AJ63" s="420"/>
      <c r="AK63" s="420"/>
      <c r="AL63" s="420"/>
      <c r="AM63" s="420"/>
      <c r="AN63" s="421"/>
    </row>
    <row r="64" spans="1:40" ht="15" customHeight="1">
      <c r="A64" s="422"/>
      <c r="B64" s="171" t="s">
        <v>192</v>
      </c>
      <c r="C64" s="171"/>
      <c r="D64" s="171"/>
      <c r="E64" s="171"/>
      <c r="F64" s="282"/>
      <c r="G64" s="171"/>
      <c r="H64" s="5"/>
      <c r="I64" s="5"/>
      <c r="J64" s="34"/>
      <c r="O64" s="427"/>
      <c r="P64" s="428"/>
      <c r="Q64" s="428"/>
      <c r="R64" s="428"/>
      <c r="S64" s="428"/>
      <c r="T64" s="429"/>
      <c r="Y64" s="5"/>
      <c r="Z64" s="5"/>
      <c r="AC64" s="416"/>
      <c r="AD64" s="417"/>
      <c r="AE64" s="417"/>
      <c r="AF64" s="420"/>
      <c r="AG64" s="420"/>
      <c r="AH64" s="420"/>
      <c r="AI64" s="420"/>
      <c r="AJ64" s="420"/>
      <c r="AK64" s="420"/>
      <c r="AL64" s="420"/>
      <c r="AM64" s="420"/>
      <c r="AN64" s="421"/>
    </row>
    <row r="65" spans="1:40" ht="15" customHeight="1">
      <c r="A65" s="422"/>
      <c r="B65" s="175" t="s">
        <v>275</v>
      </c>
      <c r="C65" s="175"/>
      <c r="D65" s="175"/>
      <c r="E65" s="175"/>
      <c r="F65" s="283"/>
      <c r="G65" s="175"/>
      <c r="H65" s="5"/>
      <c r="I65" s="5"/>
      <c r="J65" s="34"/>
      <c r="Q65" s="139"/>
      <c r="R65" s="58"/>
      <c r="Y65" s="5"/>
      <c r="Z65" s="5"/>
      <c r="AC65" s="416">
        <v>3</v>
      </c>
      <c r="AD65" s="417"/>
      <c r="AE65" s="417"/>
      <c r="AF65" s="420"/>
      <c r="AG65" s="420"/>
      <c r="AH65" s="420"/>
      <c r="AI65" s="420"/>
      <c r="AJ65" s="420"/>
      <c r="AK65" s="420"/>
      <c r="AL65" s="420"/>
      <c r="AM65" s="420"/>
      <c r="AN65" s="421"/>
    </row>
    <row r="66" spans="1:40" ht="15" customHeight="1">
      <c r="A66" s="422"/>
      <c r="B66" s="175" t="s">
        <v>190</v>
      </c>
      <c r="C66" s="175"/>
      <c r="D66" s="175"/>
      <c r="E66" s="175"/>
      <c r="F66" s="283"/>
      <c r="G66" s="175"/>
      <c r="H66" s="5"/>
      <c r="I66" s="5"/>
      <c r="J66" s="34"/>
      <c r="Q66" s="50"/>
      <c r="T66" s="142"/>
      <c r="U66" s="142"/>
      <c r="V66" s="524"/>
      <c r="Y66" s="8"/>
      <c r="Z66" s="8"/>
      <c r="AC66" s="416"/>
      <c r="AD66" s="417"/>
      <c r="AE66" s="417"/>
      <c r="AF66" s="420"/>
      <c r="AG66" s="420"/>
      <c r="AH66" s="420"/>
      <c r="AI66" s="420"/>
      <c r="AJ66" s="420"/>
      <c r="AK66" s="420"/>
      <c r="AL66" s="420"/>
      <c r="AM66" s="420"/>
      <c r="AN66" s="421"/>
    </row>
    <row r="67" spans="1:40" ht="15" customHeight="1">
      <c r="A67" s="422"/>
      <c r="B67" s="175" t="s">
        <v>192</v>
      </c>
      <c r="C67" s="279"/>
      <c r="D67" s="179"/>
      <c r="E67" s="175"/>
      <c r="F67" s="283"/>
      <c r="G67" s="175"/>
      <c r="H67" s="5"/>
      <c r="I67" s="5"/>
      <c r="J67" s="34"/>
      <c r="M67" s="524"/>
      <c r="N67" s="529"/>
      <c r="O67" s="49"/>
      <c r="P67" s="49"/>
      <c r="Q67" s="49"/>
      <c r="R67" s="49"/>
      <c r="S67" s="49"/>
      <c r="U67" s="524"/>
      <c r="V67" s="531"/>
      <c r="Y67" s="5"/>
      <c r="Z67" s="5"/>
      <c r="AC67" s="416"/>
      <c r="AD67" s="417"/>
      <c r="AE67" s="417"/>
      <c r="AF67" s="420"/>
      <c r="AG67" s="420"/>
      <c r="AH67" s="420"/>
      <c r="AI67" s="420"/>
      <c r="AJ67" s="420"/>
      <c r="AK67" s="420"/>
      <c r="AL67" s="420"/>
      <c r="AM67" s="420"/>
      <c r="AN67" s="421"/>
    </row>
    <row r="68" spans="1:40" ht="15" customHeight="1" thickBot="1">
      <c r="A68" s="423"/>
      <c r="B68" s="181" t="s">
        <v>276</v>
      </c>
      <c r="C68" s="181"/>
      <c r="D68" s="181"/>
      <c r="E68" s="181"/>
      <c r="F68" s="284"/>
      <c r="G68" s="181"/>
      <c r="H68" s="5"/>
      <c r="I68" s="5"/>
      <c r="J68" s="34"/>
      <c r="M68" s="524"/>
      <c r="N68" s="530"/>
      <c r="U68" s="524"/>
      <c r="V68" s="530"/>
      <c r="Y68" s="8"/>
      <c r="Z68" s="8"/>
      <c r="AC68" s="416">
        <v>4</v>
      </c>
      <c r="AD68" s="417"/>
      <c r="AE68" s="417"/>
      <c r="AF68" s="420"/>
      <c r="AG68" s="420"/>
      <c r="AH68" s="420"/>
      <c r="AI68" s="420"/>
      <c r="AJ68" s="420"/>
      <c r="AK68" s="420"/>
      <c r="AL68" s="420"/>
      <c r="AM68" s="420"/>
      <c r="AN68" s="421"/>
    </row>
    <row r="69" spans="1:40" ht="15" customHeight="1" thickTop="1" thickBot="1">
      <c r="A69" s="5"/>
      <c r="B69" s="5"/>
      <c r="C69" s="5"/>
      <c r="D69" s="5"/>
      <c r="E69" s="5"/>
      <c r="F69" s="5"/>
      <c r="G69" s="5"/>
      <c r="H69" s="5"/>
      <c r="I69" s="5"/>
      <c r="J69" s="34"/>
      <c r="K69" s="533">
        <v>47</v>
      </c>
      <c r="L69" s="526"/>
      <c r="M69" s="527"/>
      <c r="N69" s="49"/>
      <c r="O69" s="141"/>
      <c r="P69" s="34">
        <v>7</v>
      </c>
      <c r="S69" s="534">
        <v>12</v>
      </c>
      <c r="T69" s="535"/>
      <c r="U69" s="536"/>
      <c r="V69" s="537"/>
      <c r="W69" s="538"/>
      <c r="X69" s="34">
        <v>5</v>
      </c>
      <c r="Y69" s="5"/>
      <c r="Z69" s="5"/>
      <c r="AC69" s="416"/>
      <c r="AD69" s="417"/>
      <c r="AE69" s="417"/>
      <c r="AF69" s="420"/>
      <c r="AG69" s="420"/>
      <c r="AH69" s="420"/>
      <c r="AI69" s="420"/>
      <c r="AJ69" s="420"/>
      <c r="AK69" s="420"/>
      <c r="AL69" s="420"/>
      <c r="AM69" s="420"/>
      <c r="AN69" s="421"/>
    </row>
    <row r="70" spans="1:40" ht="15" customHeight="1">
      <c r="A70" s="430">
        <f>日程!A15</f>
        <v>45760</v>
      </c>
      <c r="B70" s="167">
        <f>日程!D15</f>
        <v>0.4375</v>
      </c>
      <c r="C70" s="168">
        <f>日程!D16</f>
        <v>0.47222222222222221</v>
      </c>
      <c r="D70" s="168">
        <f>日程!D17</f>
        <v>0.50694444444444442</v>
      </c>
      <c r="E70" s="169">
        <f>日程!D18</f>
        <v>0.54166666666666663</v>
      </c>
      <c r="F70" s="168">
        <f>日程!D19</f>
        <v>0.57638888888888884</v>
      </c>
      <c r="G70" s="168">
        <f>日程!D20</f>
        <v>0.61111111111111105</v>
      </c>
      <c r="J70" s="34"/>
      <c r="K70" s="525"/>
      <c r="L70" s="528"/>
      <c r="M70" s="524"/>
      <c r="O70" s="50"/>
      <c r="S70" s="50"/>
      <c r="T70" s="528"/>
      <c r="U70" s="524"/>
      <c r="W70" s="50"/>
      <c r="Y70" s="5"/>
      <c r="Z70" s="5"/>
      <c r="AC70" s="416"/>
      <c r="AD70" s="417"/>
      <c r="AE70" s="417"/>
      <c r="AF70" s="420"/>
      <c r="AG70" s="420"/>
      <c r="AH70" s="420"/>
      <c r="AI70" s="420"/>
      <c r="AJ70" s="420"/>
      <c r="AK70" s="420"/>
      <c r="AL70" s="420"/>
      <c r="AM70" s="420"/>
      <c r="AN70" s="421"/>
    </row>
    <row r="71" spans="1:40" ht="15" customHeight="1">
      <c r="A71" s="422"/>
      <c r="B71" s="170" t="s">
        <v>53</v>
      </c>
      <c r="C71" s="171" t="s">
        <v>54</v>
      </c>
      <c r="D71" s="171" t="s">
        <v>282</v>
      </c>
      <c r="E71" s="172" t="s">
        <v>44</v>
      </c>
      <c r="F71" s="171" t="s">
        <v>49</v>
      </c>
      <c r="G71" s="171" t="s">
        <v>192</v>
      </c>
      <c r="J71" s="34"/>
      <c r="K71" s="335" t="s">
        <v>24</v>
      </c>
      <c r="L71" s="335"/>
      <c r="O71" s="335" t="s">
        <v>25</v>
      </c>
      <c r="P71" s="335"/>
      <c r="S71" s="335" t="s">
        <v>27</v>
      </c>
      <c r="T71" s="335"/>
      <c r="W71" s="335" t="s">
        <v>51</v>
      </c>
      <c r="X71" s="335"/>
      <c r="Y71" s="5"/>
      <c r="Z71" s="5"/>
      <c r="AC71" s="416">
        <v>5</v>
      </c>
      <c r="AD71" s="417"/>
      <c r="AE71" s="417"/>
      <c r="AF71" s="420"/>
      <c r="AG71" s="420"/>
      <c r="AH71" s="420"/>
      <c r="AI71" s="420"/>
      <c r="AJ71" s="420"/>
      <c r="AK71" s="420"/>
      <c r="AL71" s="420"/>
      <c r="AM71" s="420"/>
      <c r="AN71" s="421"/>
    </row>
    <row r="72" spans="1:40" ht="15" customHeight="1">
      <c r="A72" s="422"/>
      <c r="B72" s="173" t="s">
        <v>277</v>
      </c>
      <c r="C72" s="174" t="s">
        <v>279</v>
      </c>
      <c r="D72" s="175" t="s">
        <v>283</v>
      </c>
      <c r="E72" s="176" t="s">
        <v>284</v>
      </c>
      <c r="F72" s="175" t="s">
        <v>285</v>
      </c>
      <c r="G72" s="175">
        <f>日程!E20</f>
        <v>0</v>
      </c>
      <c r="H72" s="5"/>
      <c r="I72" s="5"/>
      <c r="J72" s="34"/>
      <c r="K72" s="335" t="s">
        <v>361</v>
      </c>
      <c r="L72" s="335"/>
      <c r="M72" s="5"/>
      <c r="N72" s="51"/>
      <c r="O72" s="335" t="s">
        <v>362</v>
      </c>
      <c r="P72" s="335"/>
      <c r="S72" s="431" t="s">
        <v>363</v>
      </c>
      <c r="T72" s="431"/>
      <c r="U72" s="50"/>
      <c r="W72" s="335" t="s">
        <v>364</v>
      </c>
      <c r="X72" s="335"/>
      <c r="Y72" s="8"/>
      <c r="Z72" s="8"/>
      <c r="AC72" s="416"/>
      <c r="AD72" s="417"/>
      <c r="AE72" s="417"/>
      <c r="AF72" s="420"/>
      <c r="AG72" s="420"/>
      <c r="AH72" s="420"/>
      <c r="AI72" s="420"/>
      <c r="AJ72" s="420"/>
      <c r="AK72" s="420"/>
      <c r="AL72" s="420"/>
      <c r="AM72" s="420"/>
      <c r="AN72" s="421"/>
    </row>
    <row r="73" spans="1:40" ht="15" customHeight="1">
      <c r="A73" s="422"/>
      <c r="B73" s="177" t="s">
        <v>312</v>
      </c>
      <c r="C73" s="175" t="s">
        <v>313</v>
      </c>
      <c r="D73" s="175" t="s">
        <v>314</v>
      </c>
      <c r="E73" s="178" t="s">
        <v>315</v>
      </c>
      <c r="F73" s="175" t="s">
        <v>316</v>
      </c>
      <c r="G73" s="175" t="s">
        <v>190</v>
      </c>
      <c r="H73" s="5"/>
      <c r="I73" s="5"/>
      <c r="J73" s="34"/>
      <c r="N73" s="52"/>
      <c r="O73" s="53"/>
      <c r="P73" s="53"/>
      <c r="Q73" s="53"/>
      <c r="U73" s="59"/>
      <c r="AC73" s="416"/>
      <c r="AD73" s="417"/>
      <c r="AE73" s="417"/>
      <c r="AF73" s="420"/>
      <c r="AG73" s="420"/>
      <c r="AH73" s="420"/>
      <c r="AI73" s="420"/>
      <c r="AJ73" s="420"/>
      <c r="AK73" s="420"/>
      <c r="AL73" s="420"/>
      <c r="AM73" s="420"/>
      <c r="AN73" s="421"/>
    </row>
    <row r="74" spans="1:40" ht="15" customHeight="1">
      <c r="A74" s="422"/>
      <c r="B74" s="179" t="s">
        <v>55</v>
      </c>
      <c r="C74" s="175" t="s">
        <v>280</v>
      </c>
      <c r="D74" s="175" t="s">
        <v>286</v>
      </c>
      <c r="E74" s="178" t="s">
        <v>45</v>
      </c>
      <c r="F74" s="175" t="s">
        <v>50</v>
      </c>
      <c r="G74" s="175" t="str">
        <f>日程!H20</f>
        <v>女子</v>
      </c>
      <c r="H74" s="5"/>
      <c r="I74" s="5"/>
      <c r="J74" s="34"/>
      <c r="Q74" s="50"/>
      <c r="R74" s="49"/>
      <c r="S74" s="49"/>
      <c r="T74" s="49"/>
      <c r="AC74" s="416">
        <v>6</v>
      </c>
      <c r="AD74" s="417"/>
      <c r="AE74" s="417"/>
      <c r="AF74" s="420"/>
      <c r="AG74" s="420"/>
      <c r="AH74" s="420"/>
      <c r="AI74" s="420"/>
      <c r="AJ74" s="420"/>
      <c r="AK74" s="420"/>
      <c r="AL74" s="420"/>
      <c r="AM74" s="420"/>
      <c r="AN74" s="421"/>
    </row>
    <row r="75" spans="1:40" ht="15" customHeight="1" thickBot="1">
      <c r="A75" s="422"/>
      <c r="B75" s="180" t="s">
        <v>278</v>
      </c>
      <c r="C75" s="181" t="s">
        <v>281</v>
      </c>
      <c r="D75" s="182" t="s">
        <v>287</v>
      </c>
      <c r="E75" s="183" t="s">
        <v>288</v>
      </c>
      <c r="F75" s="182" t="s">
        <v>289</v>
      </c>
      <c r="G75" s="181">
        <f>日程!I20</f>
        <v>0</v>
      </c>
      <c r="H75" s="5"/>
      <c r="I75" s="5"/>
      <c r="J75" s="34"/>
      <c r="Q75" s="50"/>
      <c r="R75" s="53"/>
      <c r="AC75" s="416"/>
      <c r="AD75" s="417"/>
      <c r="AE75" s="417"/>
      <c r="AF75" s="420"/>
      <c r="AG75" s="420"/>
      <c r="AH75" s="420"/>
      <c r="AI75" s="420"/>
      <c r="AJ75" s="420"/>
      <c r="AK75" s="420"/>
      <c r="AL75" s="420"/>
      <c r="AM75" s="420"/>
      <c r="AN75" s="421"/>
    </row>
    <row r="76" spans="1:40" ht="15" customHeight="1">
      <c r="A76" s="422" t="str">
        <f>日程!A18</f>
        <v>花屋敷G</v>
      </c>
      <c r="B76" s="168"/>
      <c r="C76" s="168">
        <v>0.65972222222222221</v>
      </c>
      <c r="D76" s="184"/>
      <c r="E76" s="184"/>
      <c r="F76" s="184"/>
      <c r="G76" s="184"/>
      <c r="H76" s="5"/>
      <c r="I76" s="5"/>
      <c r="O76" s="424"/>
      <c r="P76" s="425"/>
      <c r="Q76" s="425"/>
      <c r="R76" s="425"/>
      <c r="S76" s="425"/>
      <c r="T76" s="426"/>
      <c r="AC76" s="416"/>
      <c r="AD76" s="417"/>
      <c r="AE76" s="417"/>
      <c r="AF76" s="420"/>
      <c r="AG76" s="420"/>
      <c r="AH76" s="420"/>
      <c r="AI76" s="420"/>
      <c r="AJ76" s="420"/>
      <c r="AK76" s="420"/>
      <c r="AL76" s="420"/>
      <c r="AM76" s="420"/>
      <c r="AN76" s="421"/>
    </row>
    <row r="77" spans="1:40" ht="15" customHeight="1">
      <c r="A77" s="422"/>
      <c r="B77" s="171" t="s">
        <v>192</v>
      </c>
      <c r="C77" s="171" t="s">
        <v>192</v>
      </c>
      <c r="D77" s="171"/>
      <c r="E77" s="171"/>
      <c r="F77" s="171"/>
      <c r="G77" s="171"/>
      <c r="H77" s="5"/>
      <c r="I77" s="5"/>
      <c r="O77" s="427"/>
      <c r="P77" s="428"/>
      <c r="Q77" s="428"/>
      <c r="R77" s="428"/>
      <c r="S77" s="428"/>
      <c r="T77" s="429"/>
      <c r="X77" s="8"/>
      <c r="AC77" s="416">
        <v>7</v>
      </c>
      <c r="AD77" s="417"/>
      <c r="AE77" s="417"/>
      <c r="AF77" s="420"/>
      <c r="AG77" s="420"/>
      <c r="AH77" s="420"/>
      <c r="AI77" s="420"/>
      <c r="AJ77" s="420"/>
      <c r="AK77" s="420"/>
      <c r="AL77" s="420"/>
      <c r="AM77" s="420"/>
      <c r="AN77" s="421"/>
    </row>
    <row r="78" spans="1:40" ht="15" customHeight="1">
      <c r="A78" s="422"/>
      <c r="B78" s="175">
        <f>日程!E21</f>
        <v>0</v>
      </c>
      <c r="C78" s="175"/>
      <c r="D78" s="175"/>
      <c r="E78" s="175"/>
      <c r="F78" s="178"/>
      <c r="G78" s="175"/>
      <c r="H78" s="5"/>
      <c r="I78" s="5"/>
      <c r="J78" s="54"/>
      <c r="X78" s="5"/>
      <c r="Y78" s="54"/>
      <c r="Z78" s="54"/>
      <c r="AC78" s="416"/>
      <c r="AD78" s="417"/>
      <c r="AE78" s="417"/>
      <c r="AF78" s="420"/>
      <c r="AG78" s="420"/>
      <c r="AH78" s="420"/>
      <c r="AI78" s="420"/>
      <c r="AJ78" s="420"/>
      <c r="AK78" s="420"/>
      <c r="AL78" s="420"/>
      <c r="AM78" s="420"/>
      <c r="AN78" s="421"/>
    </row>
    <row r="79" spans="1:40" ht="15" customHeight="1">
      <c r="A79" s="422"/>
      <c r="B79" s="175" t="s">
        <v>190</v>
      </c>
      <c r="C79" s="175" t="s">
        <v>190</v>
      </c>
      <c r="D79" s="175"/>
      <c r="E79" s="175"/>
      <c r="F79" s="175"/>
      <c r="G79" s="175"/>
      <c r="H79" s="5"/>
      <c r="I79" s="5"/>
      <c r="J79" s="55"/>
      <c r="X79" s="5"/>
      <c r="Y79" s="55"/>
      <c r="Z79" s="55"/>
      <c r="AC79" s="416"/>
      <c r="AD79" s="417"/>
      <c r="AE79" s="417"/>
      <c r="AF79" s="420"/>
      <c r="AG79" s="420"/>
      <c r="AH79" s="420"/>
      <c r="AI79" s="420"/>
      <c r="AJ79" s="420"/>
      <c r="AK79" s="420"/>
      <c r="AL79" s="420"/>
      <c r="AM79" s="420"/>
      <c r="AN79" s="421"/>
    </row>
    <row r="80" spans="1:40" ht="15" customHeight="1">
      <c r="A80" s="422"/>
      <c r="B80" s="175" t="str">
        <f>日程!H21</f>
        <v>女子</v>
      </c>
      <c r="C80" s="185" t="str">
        <f>日程!F22</f>
        <v>女子</v>
      </c>
      <c r="D80" s="175"/>
      <c r="E80" s="175"/>
      <c r="F80" s="175"/>
      <c r="G80" s="175"/>
      <c r="H80" s="5"/>
      <c r="I80" s="5"/>
      <c r="X80" s="5"/>
      <c r="AC80" s="416">
        <v>8</v>
      </c>
      <c r="AD80" s="417"/>
      <c r="AE80" s="417"/>
      <c r="AF80" s="420"/>
      <c r="AG80" s="420"/>
      <c r="AH80" s="420"/>
      <c r="AI80" s="420"/>
      <c r="AJ80" s="420"/>
      <c r="AK80" s="420"/>
      <c r="AL80" s="420"/>
      <c r="AM80" s="420"/>
      <c r="AN80" s="421"/>
    </row>
    <row r="81" spans="1:40" ht="15" customHeight="1" thickBot="1">
      <c r="A81" s="423"/>
      <c r="B81" s="181">
        <f>日程!I21</f>
        <v>0</v>
      </c>
      <c r="C81" s="181"/>
      <c r="D81" s="181"/>
      <c r="E81" s="181"/>
      <c r="F81" s="181"/>
      <c r="G81" s="181"/>
      <c r="H81" s="5"/>
      <c r="I81" s="5"/>
      <c r="X81" s="8"/>
      <c r="AC81" s="416"/>
      <c r="AD81" s="417"/>
      <c r="AE81" s="417"/>
      <c r="AF81" s="420"/>
      <c r="AG81" s="420"/>
      <c r="AH81" s="420"/>
      <c r="AI81" s="420"/>
      <c r="AJ81" s="420"/>
      <c r="AK81" s="420"/>
      <c r="AL81" s="420"/>
      <c r="AM81" s="420"/>
      <c r="AN81" s="421"/>
    </row>
    <row r="82" spans="1:40" ht="15" customHeight="1" thickBot="1">
      <c r="A82" s="5"/>
      <c r="B82" s="5"/>
      <c r="C82" s="5"/>
      <c r="D82" s="5"/>
      <c r="E82" s="5"/>
      <c r="F82" s="5"/>
      <c r="G82" s="5"/>
      <c r="H82" s="5"/>
      <c r="I82" s="5"/>
      <c r="J82" s="8"/>
      <c r="N82" s="408" t="s">
        <v>57</v>
      </c>
      <c r="O82" s="409"/>
      <c r="P82" s="409"/>
      <c r="Q82" s="409"/>
      <c r="R82" s="409"/>
      <c r="S82" s="409"/>
      <c r="T82" s="409"/>
      <c r="U82" s="410"/>
      <c r="AC82" s="416"/>
      <c r="AD82" s="417"/>
      <c r="AE82" s="417"/>
      <c r="AF82" s="420"/>
      <c r="AG82" s="420"/>
      <c r="AH82" s="420"/>
      <c r="AI82" s="420"/>
      <c r="AJ82" s="420"/>
      <c r="AK82" s="420"/>
      <c r="AL82" s="420"/>
      <c r="AM82" s="420"/>
      <c r="AN82" s="421"/>
    </row>
    <row r="83" spans="1:40" ht="15" customHeight="1">
      <c r="A83" s="430">
        <f>日程!A23</f>
        <v>45767</v>
      </c>
      <c r="B83" s="168">
        <f>日程!D23</f>
        <v>0.41666666666666669</v>
      </c>
      <c r="C83" s="168">
        <f>日程!D24</f>
        <v>0.4513888888888889</v>
      </c>
      <c r="D83" s="168">
        <f>日程!D25</f>
        <v>0.4861111111111111</v>
      </c>
      <c r="E83" s="168">
        <f>日程!D26</f>
        <v>0.52083333333333337</v>
      </c>
      <c r="F83" s="168">
        <f>日程!D27</f>
        <v>0.55555555555555558</v>
      </c>
      <c r="G83" s="168">
        <f>日程!D28</f>
        <v>0.59027777777777779</v>
      </c>
      <c r="H83" s="5"/>
      <c r="I83" s="5"/>
      <c r="N83" s="411"/>
      <c r="O83" s="412"/>
      <c r="P83" s="412"/>
      <c r="Q83" s="412"/>
      <c r="R83" s="412"/>
      <c r="S83" s="412"/>
      <c r="T83" s="412"/>
      <c r="U83" s="413"/>
      <c r="AC83" s="416">
        <v>9</v>
      </c>
      <c r="AD83" s="417"/>
      <c r="AE83" s="417"/>
      <c r="AF83" s="420"/>
      <c r="AG83" s="420"/>
      <c r="AH83" s="420"/>
      <c r="AI83" s="420"/>
      <c r="AJ83" s="420"/>
      <c r="AK83" s="420"/>
      <c r="AL83" s="420"/>
      <c r="AM83" s="420"/>
      <c r="AN83" s="421"/>
    </row>
    <row r="84" spans="1:40" ht="15" customHeight="1">
      <c r="A84" s="422"/>
      <c r="B84" s="171" t="s">
        <v>48</v>
      </c>
      <c r="C84" s="171" t="s">
        <v>53</v>
      </c>
      <c r="D84" s="171" t="s">
        <v>54</v>
      </c>
      <c r="E84" s="171" t="s">
        <v>290</v>
      </c>
      <c r="F84" s="171" t="s">
        <v>43</v>
      </c>
      <c r="G84" s="171" t="s">
        <v>192</v>
      </c>
      <c r="H84" s="5"/>
      <c r="I84" s="5"/>
      <c r="AC84" s="416"/>
      <c r="AD84" s="417"/>
      <c r="AE84" s="417"/>
      <c r="AF84" s="420"/>
      <c r="AG84" s="420"/>
      <c r="AH84" s="420"/>
      <c r="AI84" s="420"/>
      <c r="AJ84" s="420"/>
      <c r="AK84" s="420"/>
      <c r="AL84" s="420"/>
      <c r="AM84" s="420"/>
      <c r="AN84" s="421"/>
    </row>
    <row r="85" spans="1:40" ht="15" customHeight="1">
      <c r="A85" s="422"/>
      <c r="B85" s="175" t="s">
        <v>293</v>
      </c>
      <c r="C85" s="174" t="s">
        <v>277</v>
      </c>
      <c r="D85" s="174" t="s">
        <v>279</v>
      </c>
      <c r="E85" s="173" t="s">
        <v>291</v>
      </c>
      <c r="F85" s="174" t="s">
        <v>292</v>
      </c>
      <c r="G85" s="175"/>
      <c r="H85" s="5"/>
      <c r="I85" s="5"/>
      <c r="AC85" s="416"/>
      <c r="AD85" s="417"/>
      <c r="AE85" s="417"/>
      <c r="AF85" s="420"/>
      <c r="AG85" s="420"/>
      <c r="AH85" s="420"/>
      <c r="AI85" s="420"/>
      <c r="AJ85" s="420"/>
      <c r="AK85" s="420"/>
      <c r="AL85" s="420"/>
      <c r="AM85" s="420"/>
      <c r="AN85" s="421"/>
    </row>
    <row r="86" spans="1:40" ht="15" customHeight="1">
      <c r="A86" s="422"/>
      <c r="B86" s="175" t="s">
        <v>337</v>
      </c>
      <c r="C86" s="175" t="s">
        <v>359</v>
      </c>
      <c r="D86" s="175" t="s">
        <v>358</v>
      </c>
      <c r="E86" s="175" t="s">
        <v>357</v>
      </c>
      <c r="F86" s="175" t="s">
        <v>356</v>
      </c>
      <c r="G86" s="175" t="s">
        <v>190</v>
      </c>
      <c r="H86" s="5"/>
      <c r="I86" s="5"/>
      <c r="O86" s="424"/>
      <c r="P86" s="425"/>
      <c r="Q86" s="425"/>
      <c r="R86" s="425"/>
      <c r="S86" s="425"/>
      <c r="T86" s="426"/>
      <c r="AC86" s="416">
        <v>10</v>
      </c>
      <c r="AD86" s="417"/>
      <c r="AE86" s="417"/>
      <c r="AF86" s="420"/>
      <c r="AG86" s="420"/>
      <c r="AH86" s="420"/>
      <c r="AI86" s="420"/>
      <c r="AJ86" s="420"/>
      <c r="AK86" s="420"/>
      <c r="AL86" s="420"/>
      <c r="AM86" s="420"/>
      <c r="AN86" s="421"/>
    </row>
    <row r="87" spans="1:40" ht="15" customHeight="1">
      <c r="A87" s="422"/>
      <c r="B87" s="175" t="s">
        <v>50</v>
      </c>
      <c r="C87" s="175" t="s">
        <v>280</v>
      </c>
      <c r="D87" s="175" t="s">
        <v>55</v>
      </c>
      <c r="E87" s="179" t="s">
        <v>282</v>
      </c>
      <c r="F87" s="175" t="s">
        <v>45</v>
      </c>
      <c r="G87" s="279"/>
      <c r="H87" s="5"/>
      <c r="I87" s="5"/>
      <c r="O87" s="427"/>
      <c r="P87" s="428"/>
      <c r="Q87" s="428"/>
      <c r="R87" s="428"/>
      <c r="S87" s="428"/>
      <c r="T87" s="429"/>
      <c r="AC87" s="416"/>
      <c r="AD87" s="417"/>
      <c r="AE87" s="417"/>
      <c r="AF87" s="420"/>
      <c r="AG87" s="420"/>
      <c r="AH87" s="420"/>
      <c r="AI87" s="420"/>
      <c r="AJ87" s="420"/>
      <c r="AK87" s="420"/>
      <c r="AL87" s="420"/>
      <c r="AM87" s="420"/>
      <c r="AN87" s="421"/>
    </row>
    <row r="88" spans="1:40" ht="15" customHeight="1" thickBot="1">
      <c r="A88" s="422"/>
      <c r="B88" s="182" t="s">
        <v>289</v>
      </c>
      <c r="C88" s="181" t="s">
        <v>281</v>
      </c>
      <c r="D88" s="181" t="s">
        <v>278</v>
      </c>
      <c r="E88" s="181" t="s">
        <v>283</v>
      </c>
      <c r="F88" s="181" t="s">
        <v>288</v>
      </c>
      <c r="G88" s="181"/>
      <c r="H88" s="5"/>
      <c r="I88" s="5"/>
      <c r="Q88" s="50"/>
      <c r="R88" s="58"/>
      <c r="AC88" s="416"/>
      <c r="AD88" s="417"/>
      <c r="AE88" s="417"/>
      <c r="AF88" s="420"/>
      <c r="AG88" s="420"/>
      <c r="AH88" s="420"/>
      <c r="AI88" s="420"/>
      <c r="AJ88" s="420"/>
      <c r="AK88" s="420"/>
      <c r="AL88" s="420"/>
      <c r="AM88" s="420"/>
      <c r="AN88" s="421"/>
    </row>
    <row r="89" spans="1:40" ht="15" customHeight="1">
      <c r="A89" s="422" t="str">
        <f>日程!A26</f>
        <v>日岡山G</v>
      </c>
      <c r="B89" s="168">
        <f>日程!D29</f>
        <v>0.625</v>
      </c>
      <c r="C89" s="168">
        <f>日程!D30</f>
        <v>0.65972222222222221</v>
      </c>
      <c r="D89" s="184"/>
      <c r="E89" s="184"/>
      <c r="F89" s="184"/>
      <c r="G89" s="184"/>
      <c r="H89" s="5"/>
      <c r="I89" s="5"/>
      <c r="Q89" s="50"/>
      <c r="AC89" s="416">
        <v>11</v>
      </c>
      <c r="AD89" s="417"/>
      <c r="AE89" s="417"/>
      <c r="AF89" s="420"/>
      <c r="AG89" s="420"/>
      <c r="AH89" s="420"/>
      <c r="AI89" s="420"/>
      <c r="AJ89" s="420"/>
      <c r="AK89" s="420"/>
      <c r="AL89" s="420"/>
      <c r="AM89" s="420"/>
      <c r="AN89" s="421"/>
    </row>
    <row r="90" spans="1:40" ht="15" customHeight="1">
      <c r="A90" s="422"/>
      <c r="B90" s="171" t="s">
        <v>192</v>
      </c>
      <c r="C90" s="171" t="s">
        <v>192</v>
      </c>
      <c r="D90" s="171"/>
      <c r="E90" s="171"/>
      <c r="F90" s="171"/>
      <c r="G90" s="171"/>
      <c r="H90" s="5"/>
      <c r="I90" s="5"/>
      <c r="M90" s="524"/>
      <c r="N90" s="529"/>
      <c r="O90" s="49"/>
      <c r="P90" s="49"/>
      <c r="Q90" s="49"/>
      <c r="R90" s="49"/>
      <c r="S90" s="49"/>
      <c r="T90" s="49"/>
      <c r="U90" s="49"/>
      <c r="V90" s="531"/>
      <c r="AC90" s="416"/>
      <c r="AD90" s="417"/>
      <c r="AE90" s="417"/>
      <c r="AF90" s="420"/>
      <c r="AG90" s="420"/>
      <c r="AH90" s="420"/>
      <c r="AI90" s="420"/>
      <c r="AJ90" s="420"/>
      <c r="AK90" s="420"/>
      <c r="AL90" s="420"/>
      <c r="AM90" s="420"/>
      <c r="AN90" s="421"/>
    </row>
    <row r="91" spans="1:40" ht="15" customHeight="1" thickBot="1">
      <c r="A91" s="422"/>
      <c r="B91" s="175"/>
      <c r="C91" s="175"/>
      <c r="D91" s="175"/>
      <c r="E91" s="175"/>
      <c r="F91" s="175"/>
      <c r="G91" s="175"/>
      <c r="H91" s="5"/>
      <c r="I91" s="5"/>
      <c r="M91" s="524"/>
      <c r="N91" s="530"/>
      <c r="U91" s="524"/>
      <c r="V91" s="531"/>
      <c r="AC91" s="416"/>
      <c r="AD91" s="417"/>
      <c r="AE91" s="417"/>
      <c r="AF91" s="420"/>
      <c r="AG91" s="420"/>
      <c r="AH91" s="420"/>
      <c r="AI91" s="420"/>
      <c r="AJ91" s="420"/>
      <c r="AK91" s="420"/>
      <c r="AL91" s="420"/>
      <c r="AM91" s="420"/>
      <c r="AN91" s="421"/>
    </row>
    <row r="92" spans="1:40" ht="15" customHeight="1" thickTop="1">
      <c r="A92" s="422"/>
      <c r="B92" s="175" t="s">
        <v>190</v>
      </c>
      <c r="C92" s="175" t="s">
        <v>190</v>
      </c>
      <c r="D92" s="175"/>
      <c r="E92" s="175"/>
      <c r="F92" s="175"/>
      <c r="G92" s="175"/>
      <c r="H92" s="5"/>
      <c r="I92" s="5"/>
      <c r="K92" s="539">
        <v>54</v>
      </c>
      <c r="L92" s="535"/>
      <c r="M92" s="536"/>
      <c r="N92" s="537"/>
      <c r="O92" s="538"/>
      <c r="P92" s="34">
        <v>5</v>
      </c>
      <c r="S92" s="539">
        <v>14</v>
      </c>
      <c r="T92" s="537"/>
      <c r="U92" s="537"/>
      <c r="V92" s="536"/>
      <c r="W92" s="540"/>
      <c r="X92" s="541">
        <v>40</v>
      </c>
      <c r="AC92" s="416">
        <v>12</v>
      </c>
      <c r="AD92" s="417"/>
      <c r="AE92" s="417"/>
      <c r="AF92" s="420"/>
      <c r="AG92" s="420"/>
      <c r="AH92" s="420"/>
      <c r="AI92" s="420"/>
      <c r="AJ92" s="420"/>
      <c r="AK92" s="420"/>
      <c r="AL92" s="420"/>
      <c r="AM92" s="420"/>
      <c r="AN92" s="421"/>
    </row>
    <row r="93" spans="1:40" ht="15" customHeight="1">
      <c r="A93" s="422"/>
      <c r="B93" s="279"/>
      <c r="C93" s="279"/>
      <c r="D93" s="175"/>
      <c r="E93" s="175"/>
      <c r="F93" s="175"/>
      <c r="G93" s="175"/>
      <c r="H93" s="5"/>
      <c r="I93" s="5"/>
      <c r="K93" s="140"/>
      <c r="L93" s="528"/>
      <c r="M93" s="524"/>
      <c r="O93" s="50"/>
      <c r="S93" s="50"/>
      <c r="V93" s="524"/>
      <c r="W93" s="532"/>
      <c r="AC93" s="416"/>
      <c r="AD93" s="417"/>
      <c r="AE93" s="417"/>
      <c r="AF93" s="420"/>
      <c r="AG93" s="420"/>
      <c r="AH93" s="420"/>
      <c r="AI93" s="420"/>
      <c r="AJ93" s="420"/>
      <c r="AK93" s="420"/>
      <c r="AL93" s="420"/>
      <c r="AM93" s="420"/>
      <c r="AN93" s="421"/>
    </row>
    <row r="94" spans="1:40" ht="15" customHeight="1" thickBot="1">
      <c r="A94" s="423"/>
      <c r="B94" s="181"/>
      <c r="C94" s="181"/>
      <c r="D94" s="181"/>
      <c r="E94" s="181"/>
      <c r="F94" s="181"/>
      <c r="G94" s="181"/>
      <c r="H94" s="5"/>
      <c r="I94" s="5"/>
      <c r="K94" s="335" t="s">
        <v>20</v>
      </c>
      <c r="L94" s="335"/>
      <c r="O94" s="335" t="s">
        <v>21</v>
      </c>
      <c r="P94" s="335"/>
      <c r="S94" s="335" t="s">
        <v>22</v>
      </c>
      <c r="T94" s="335"/>
      <c r="W94" s="335" t="s">
        <v>23</v>
      </c>
      <c r="X94" s="335"/>
      <c r="AC94" s="416"/>
      <c r="AD94" s="417"/>
      <c r="AE94" s="417"/>
      <c r="AF94" s="420"/>
      <c r="AG94" s="420"/>
      <c r="AH94" s="420"/>
      <c r="AI94" s="420"/>
      <c r="AJ94" s="420"/>
      <c r="AK94" s="420"/>
      <c r="AL94" s="420"/>
      <c r="AM94" s="420"/>
      <c r="AN94" s="421"/>
    </row>
    <row r="95" spans="1:40" ht="15" customHeight="1">
      <c r="A95" s="10"/>
      <c r="B95" s="10"/>
      <c r="C95" s="10"/>
      <c r="D95" s="10"/>
      <c r="E95" s="10"/>
      <c r="F95" s="10"/>
      <c r="G95" s="10"/>
      <c r="H95" s="5"/>
      <c r="I95" s="5"/>
      <c r="K95" s="335" t="s">
        <v>365</v>
      </c>
      <c r="L95" s="335"/>
      <c r="M95" s="140"/>
      <c r="O95" s="335" t="s">
        <v>366</v>
      </c>
      <c r="P95" s="335"/>
      <c r="S95" s="335" t="s">
        <v>367</v>
      </c>
      <c r="T95" s="335"/>
      <c r="U95" s="50"/>
      <c r="W95" s="335" t="s">
        <v>368</v>
      </c>
      <c r="X95" s="335"/>
      <c r="AC95" s="416">
        <v>13</v>
      </c>
      <c r="AD95" s="417"/>
      <c r="AE95" s="417"/>
      <c r="AF95" s="420"/>
      <c r="AG95" s="420"/>
      <c r="AH95" s="420"/>
      <c r="AI95" s="420"/>
      <c r="AJ95" s="420"/>
      <c r="AK95" s="420"/>
      <c r="AL95" s="420"/>
      <c r="AM95" s="420"/>
      <c r="AN95" s="421"/>
    </row>
    <row r="96" spans="1:40" ht="15" customHeight="1">
      <c r="H96" s="5"/>
      <c r="I96" s="5"/>
      <c r="K96" s="335"/>
      <c r="L96" s="335"/>
      <c r="M96" s="50"/>
      <c r="N96" s="52"/>
      <c r="O96" s="436"/>
      <c r="P96" s="436"/>
      <c r="Q96" s="142"/>
      <c r="S96" s="335"/>
      <c r="T96" s="335"/>
      <c r="U96" s="59"/>
      <c r="W96" s="335"/>
      <c r="X96" s="335"/>
      <c r="AC96" s="416"/>
      <c r="AD96" s="417"/>
      <c r="AE96" s="417"/>
      <c r="AF96" s="420"/>
      <c r="AG96" s="420"/>
      <c r="AH96" s="420"/>
      <c r="AI96" s="420"/>
      <c r="AJ96" s="420"/>
      <c r="AK96" s="420"/>
      <c r="AL96" s="420"/>
      <c r="AM96" s="420"/>
      <c r="AN96" s="421"/>
    </row>
    <row r="97" spans="8:40" ht="15" customHeight="1" thickBot="1">
      <c r="H97" s="5"/>
      <c r="I97" s="5"/>
      <c r="Q97" s="50"/>
      <c r="R97" s="49"/>
      <c r="S97" s="49"/>
      <c r="T97" s="49"/>
      <c r="U97" s="49"/>
      <c r="AC97" s="432"/>
      <c r="AD97" s="433"/>
      <c r="AE97" s="433"/>
      <c r="AF97" s="434"/>
      <c r="AG97" s="434"/>
      <c r="AH97" s="434"/>
      <c r="AI97" s="434"/>
      <c r="AJ97" s="434"/>
      <c r="AK97" s="434"/>
      <c r="AL97" s="434"/>
      <c r="AM97" s="434"/>
      <c r="AN97" s="435"/>
    </row>
    <row r="98" spans="8:40" ht="15" customHeight="1">
      <c r="H98" s="5"/>
      <c r="I98" s="5"/>
      <c r="Q98" s="50"/>
      <c r="AC98"/>
      <c r="AD98"/>
      <c r="AE98"/>
      <c r="AF98"/>
      <c r="AG98"/>
      <c r="AH98"/>
      <c r="AI98"/>
      <c r="AJ98"/>
      <c r="AK98"/>
      <c r="AL98"/>
      <c r="AM98"/>
      <c r="AN98"/>
    </row>
    <row r="99" spans="8:40" ht="15" customHeight="1">
      <c r="H99" s="5"/>
      <c r="I99" s="5"/>
      <c r="O99" s="424"/>
      <c r="P99" s="425"/>
      <c r="Q99" s="425"/>
      <c r="R99" s="425"/>
      <c r="S99" s="425"/>
      <c r="T99" s="426"/>
      <c r="AC99"/>
      <c r="AD99"/>
      <c r="AE99"/>
      <c r="AF99"/>
      <c r="AG99"/>
      <c r="AH99"/>
      <c r="AI99"/>
      <c r="AJ99"/>
      <c r="AK99"/>
      <c r="AL99"/>
      <c r="AM99"/>
      <c r="AN99"/>
    </row>
    <row r="100" spans="8:40" ht="15" customHeight="1">
      <c r="H100" s="5"/>
      <c r="I100" s="5"/>
      <c r="O100" s="427"/>
      <c r="P100" s="428"/>
      <c r="Q100" s="428"/>
      <c r="R100" s="428"/>
      <c r="S100" s="428"/>
      <c r="T100" s="429"/>
      <c r="AC100"/>
      <c r="AD100"/>
      <c r="AE100"/>
      <c r="AF100"/>
      <c r="AG100"/>
      <c r="AH100"/>
      <c r="AI100"/>
      <c r="AJ100"/>
      <c r="AK100"/>
      <c r="AL100"/>
      <c r="AM100"/>
      <c r="AN100"/>
    </row>
    <row r="101" spans="8:40" ht="15" customHeight="1">
      <c r="H101" s="5"/>
      <c r="I101" s="5"/>
      <c r="AC101"/>
      <c r="AD101"/>
      <c r="AE101"/>
      <c r="AF101"/>
      <c r="AG101"/>
      <c r="AH101"/>
      <c r="AI101"/>
      <c r="AJ101"/>
      <c r="AK101"/>
      <c r="AL101"/>
      <c r="AM101"/>
      <c r="AN101"/>
    </row>
    <row r="102" spans="8:40" ht="15" customHeight="1">
      <c r="AC102"/>
      <c r="AD102"/>
      <c r="AE102"/>
      <c r="AF102"/>
      <c r="AG102"/>
      <c r="AH102"/>
      <c r="AI102"/>
      <c r="AJ102"/>
      <c r="AK102"/>
      <c r="AL102"/>
      <c r="AM102"/>
      <c r="AN102"/>
    </row>
    <row r="103" spans="8:40" ht="15" customHeight="1">
      <c r="AC103"/>
      <c r="AD103"/>
      <c r="AE103"/>
      <c r="AF103"/>
      <c r="AG103"/>
      <c r="AH103"/>
      <c r="AI103"/>
      <c r="AJ103"/>
      <c r="AK103"/>
      <c r="AL103"/>
      <c r="AM103"/>
      <c r="AN103"/>
    </row>
    <row r="107" spans="8:40" ht="15" customHeight="1">
      <c r="N107" s="56"/>
      <c r="O107" s="56"/>
      <c r="P107" s="56"/>
      <c r="Q107" s="56"/>
      <c r="R107" s="56"/>
    </row>
    <row r="109" spans="8:40" ht="15" customHeight="1">
      <c r="O109" s="5"/>
      <c r="P109" s="5"/>
      <c r="Q109" s="5"/>
      <c r="R109" s="5"/>
    </row>
    <row r="115" spans="11:23" ht="15" customHeight="1">
      <c r="O115" s="5"/>
      <c r="P115" s="5"/>
      <c r="Q115" s="5"/>
      <c r="R115" s="5"/>
      <c r="S115" s="5"/>
    </row>
    <row r="120" spans="11:23" ht="15" customHeight="1">
      <c r="K120" s="5"/>
      <c r="L120" s="5"/>
      <c r="O120" s="5"/>
      <c r="P120" s="5"/>
      <c r="R120" s="5"/>
      <c r="S120" s="5"/>
      <c r="V120" s="5"/>
      <c r="W120" s="5"/>
    </row>
    <row r="124" spans="11:23" ht="15" customHeight="1">
      <c r="O124" s="5"/>
      <c r="P124" s="5"/>
      <c r="Q124" s="5"/>
      <c r="R124" s="5"/>
      <c r="S124" s="5"/>
    </row>
    <row r="126" spans="11:23" ht="15" customHeight="1">
      <c r="K126" s="5"/>
      <c r="L126" s="5"/>
      <c r="O126" s="5"/>
      <c r="P126" s="5"/>
      <c r="R126" s="5"/>
      <c r="S126" s="5"/>
      <c r="V126" s="5"/>
      <c r="W126" s="5"/>
    </row>
    <row r="127" spans="11:23" ht="15" customHeight="1">
      <c r="K127" s="5"/>
      <c r="L127" s="5"/>
      <c r="M127" s="5"/>
    </row>
    <row r="130" spans="15:19" ht="15" customHeight="1">
      <c r="O130" s="5"/>
      <c r="P130" s="5"/>
      <c r="Q130" s="5"/>
      <c r="R130" s="5"/>
      <c r="S130" s="5"/>
    </row>
    <row r="131" spans="15:19" ht="15" customHeight="1">
      <c r="O131" s="5"/>
      <c r="P131" s="5"/>
      <c r="Q131" s="5"/>
      <c r="R131" s="5"/>
      <c r="S131" s="5"/>
    </row>
  </sheetData>
  <mergeCells count="269">
    <mergeCell ref="O99:T100"/>
    <mergeCell ref="K95:L95"/>
    <mergeCell ref="O95:P95"/>
    <mergeCell ref="S95:T95"/>
    <mergeCell ref="S94:T94"/>
    <mergeCell ref="W94:X94"/>
    <mergeCell ref="W95:X95"/>
    <mergeCell ref="A89:A94"/>
    <mergeCell ref="AC89:AE91"/>
    <mergeCell ref="AF89:AN91"/>
    <mergeCell ref="AC92:AE94"/>
    <mergeCell ref="AF92:AN94"/>
    <mergeCell ref="K94:L94"/>
    <mergeCell ref="O94:P94"/>
    <mergeCell ref="AC95:AE97"/>
    <mergeCell ref="AF95:AN97"/>
    <mergeCell ref="K96:L96"/>
    <mergeCell ref="O96:P96"/>
    <mergeCell ref="S96:T96"/>
    <mergeCell ref="W96:X96"/>
    <mergeCell ref="S72:T72"/>
    <mergeCell ref="W72:X72"/>
    <mergeCell ref="AC74:AE76"/>
    <mergeCell ref="AF74:AN76"/>
    <mergeCell ref="A76:A81"/>
    <mergeCell ref="O76:T77"/>
    <mergeCell ref="AC77:AE79"/>
    <mergeCell ref="AF77:AN79"/>
    <mergeCell ref="AC80:AE82"/>
    <mergeCell ref="AF80:AN82"/>
    <mergeCell ref="N82:U83"/>
    <mergeCell ref="A83:A88"/>
    <mergeCell ref="AC83:AE85"/>
    <mergeCell ref="AF83:AN85"/>
    <mergeCell ref="O86:T87"/>
    <mergeCell ref="AC86:AE88"/>
    <mergeCell ref="AF86:AN88"/>
    <mergeCell ref="A54:G55"/>
    <mergeCell ref="H54:AA56"/>
    <mergeCell ref="AC55:AN58"/>
    <mergeCell ref="A57:A62"/>
    <mergeCell ref="N59:U60"/>
    <mergeCell ref="AC59:AE61"/>
    <mergeCell ref="AF59:AN61"/>
    <mergeCell ref="AC62:AE64"/>
    <mergeCell ref="AF62:AN64"/>
    <mergeCell ref="A63:A68"/>
    <mergeCell ref="O63:T64"/>
    <mergeCell ref="AC65:AE67"/>
    <mergeCell ref="AF65:AN67"/>
    <mergeCell ref="AC68:AE70"/>
    <mergeCell ref="AF68:AN70"/>
    <mergeCell ref="A70:A75"/>
    <mergeCell ref="K71:L71"/>
    <mergeCell ref="O71:P71"/>
    <mergeCell ref="S71:T71"/>
    <mergeCell ref="W71:X71"/>
    <mergeCell ref="AC71:AE73"/>
    <mergeCell ref="AF71:AN73"/>
    <mergeCell ref="K72:L72"/>
    <mergeCell ref="O72:P72"/>
    <mergeCell ref="B45:F46"/>
    <mergeCell ref="B47:B48"/>
    <mergeCell ref="C47:C48"/>
    <mergeCell ref="D47:D48"/>
    <mergeCell ref="E47:E48"/>
    <mergeCell ref="F47:F48"/>
    <mergeCell ref="B49:B50"/>
    <mergeCell ref="C49:C50"/>
    <mergeCell ref="D49:D50"/>
    <mergeCell ref="E49:E50"/>
    <mergeCell ref="F49:F50"/>
    <mergeCell ref="B36:F37"/>
    <mergeCell ref="B38:B39"/>
    <mergeCell ref="C38:C39"/>
    <mergeCell ref="D38:D39"/>
    <mergeCell ref="E38:E39"/>
    <mergeCell ref="F38:F39"/>
    <mergeCell ref="AB42:AC42"/>
    <mergeCell ref="AB43:AC43"/>
    <mergeCell ref="B40:B41"/>
    <mergeCell ref="C40:C41"/>
    <mergeCell ref="D40:D41"/>
    <mergeCell ref="E40:E41"/>
    <mergeCell ref="F40:F41"/>
    <mergeCell ref="AB41:AC41"/>
    <mergeCell ref="K33:M33"/>
    <mergeCell ref="N33:P33"/>
    <mergeCell ref="Q33:S33"/>
    <mergeCell ref="T33:V33"/>
    <mergeCell ref="W33:Y33"/>
    <mergeCell ref="K34:M34"/>
    <mergeCell ref="N34:P34"/>
    <mergeCell ref="Q34:S34"/>
    <mergeCell ref="T34:V34"/>
    <mergeCell ref="W34:Y34"/>
    <mergeCell ref="Q30:S30"/>
    <mergeCell ref="T30:V30"/>
    <mergeCell ref="W30:Y30"/>
    <mergeCell ref="B31:B32"/>
    <mergeCell ref="C31:C32"/>
    <mergeCell ref="D31:D32"/>
    <mergeCell ref="E31:E32"/>
    <mergeCell ref="F31:F32"/>
    <mergeCell ref="K31:M31"/>
    <mergeCell ref="N31:P31"/>
    <mergeCell ref="Q31:S31"/>
    <mergeCell ref="T31:V31"/>
    <mergeCell ref="W31:Y31"/>
    <mergeCell ref="K32:M32"/>
    <mergeCell ref="N32:P32"/>
    <mergeCell ref="Q32:S32"/>
    <mergeCell ref="T32:V32"/>
    <mergeCell ref="W32:Y32"/>
    <mergeCell ref="B27:F28"/>
    <mergeCell ref="K27:M27"/>
    <mergeCell ref="N27:P27"/>
    <mergeCell ref="Q27:S27"/>
    <mergeCell ref="T27:V27"/>
    <mergeCell ref="W27:Y27"/>
    <mergeCell ref="I28:J34"/>
    <mergeCell ref="K28:M28"/>
    <mergeCell ref="N28:P28"/>
    <mergeCell ref="Q28:S28"/>
    <mergeCell ref="T28:V28"/>
    <mergeCell ref="W28:Y28"/>
    <mergeCell ref="B29:B30"/>
    <mergeCell ref="C29:C30"/>
    <mergeCell ref="D29:D30"/>
    <mergeCell ref="E29:E30"/>
    <mergeCell ref="F29:F30"/>
    <mergeCell ref="K29:M29"/>
    <mergeCell ref="N29:P29"/>
    <mergeCell ref="Q29:S29"/>
    <mergeCell ref="T29:V29"/>
    <mergeCell ref="W29:Y29"/>
    <mergeCell ref="K30:M30"/>
    <mergeCell ref="N30:P30"/>
    <mergeCell ref="K25:M25"/>
    <mergeCell ref="N25:P25"/>
    <mergeCell ref="Q25:S25"/>
    <mergeCell ref="T25:V25"/>
    <mergeCell ref="W25:Y25"/>
    <mergeCell ref="K26:M26"/>
    <mergeCell ref="N26:P26"/>
    <mergeCell ref="Q26:S26"/>
    <mergeCell ref="T26:V26"/>
    <mergeCell ref="W26:Y26"/>
    <mergeCell ref="W22:Y22"/>
    <mergeCell ref="K23:M23"/>
    <mergeCell ref="N23:P23"/>
    <mergeCell ref="Q23:S23"/>
    <mergeCell ref="T23:V23"/>
    <mergeCell ref="W23:Y23"/>
    <mergeCell ref="AF23:AK24"/>
    <mergeCell ref="K24:M24"/>
    <mergeCell ref="N24:P24"/>
    <mergeCell ref="Q24:S24"/>
    <mergeCell ref="T24:V24"/>
    <mergeCell ref="W24:Y24"/>
    <mergeCell ref="B20:B21"/>
    <mergeCell ref="C20:C21"/>
    <mergeCell ref="D20:D21"/>
    <mergeCell ref="E20:E21"/>
    <mergeCell ref="F20:F21"/>
    <mergeCell ref="AB20:AC20"/>
    <mergeCell ref="AF20:AG20"/>
    <mergeCell ref="AJ20:AK20"/>
    <mergeCell ref="AN20:AO20"/>
    <mergeCell ref="I21:J27"/>
    <mergeCell ref="K21:M21"/>
    <mergeCell ref="N21:P21"/>
    <mergeCell ref="Q21:S21"/>
    <mergeCell ref="T21:V21"/>
    <mergeCell ref="W21:Y21"/>
    <mergeCell ref="N22:P22"/>
    <mergeCell ref="Q22:S22"/>
    <mergeCell ref="T22:V22"/>
    <mergeCell ref="B22:B23"/>
    <mergeCell ref="C22:C23"/>
    <mergeCell ref="D22:D23"/>
    <mergeCell ref="E22:E23"/>
    <mergeCell ref="F22:F23"/>
    <mergeCell ref="K22:M22"/>
    <mergeCell ref="AB18:AC18"/>
    <mergeCell ref="K17:M17"/>
    <mergeCell ref="N17:P17"/>
    <mergeCell ref="Q17:S17"/>
    <mergeCell ref="T17:V17"/>
    <mergeCell ref="AF18:AG18"/>
    <mergeCell ref="AJ18:AK18"/>
    <mergeCell ref="AN18:AO18"/>
    <mergeCell ref="K19:M19"/>
    <mergeCell ref="N19:P19"/>
    <mergeCell ref="Q19:S19"/>
    <mergeCell ref="T19:V19"/>
    <mergeCell ref="W19:Y19"/>
    <mergeCell ref="AB19:AC19"/>
    <mergeCell ref="AF19:AG19"/>
    <mergeCell ref="AJ19:AK19"/>
    <mergeCell ref="AN19:AO19"/>
    <mergeCell ref="K16:M16"/>
    <mergeCell ref="N16:P16"/>
    <mergeCell ref="Q16:S16"/>
    <mergeCell ref="T16:V16"/>
    <mergeCell ref="W16:Y16"/>
    <mergeCell ref="W17:Y17"/>
    <mergeCell ref="B18:F19"/>
    <mergeCell ref="K18:M18"/>
    <mergeCell ref="N18:P18"/>
    <mergeCell ref="Q18:S18"/>
    <mergeCell ref="T18:V18"/>
    <mergeCell ref="W18:Y18"/>
    <mergeCell ref="I13:J19"/>
    <mergeCell ref="K13:M13"/>
    <mergeCell ref="N13:P13"/>
    <mergeCell ref="Q13:S13"/>
    <mergeCell ref="T13:V13"/>
    <mergeCell ref="W13:Y13"/>
    <mergeCell ref="K15:M15"/>
    <mergeCell ref="N15:P15"/>
    <mergeCell ref="Q15:S15"/>
    <mergeCell ref="T15:V15"/>
    <mergeCell ref="K14:M14"/>
    <mergeCell ref="N14:P14"/>
    <mergeCell ref="Q14:S14"/>
    <mergeCell ref="T14:V14"/>
    <mergeCell ref="W14:Y14"/>
    <mergeCell ref="W15:Y15"/>
    <mergeCell ref="AF10:AK11"/>
    <mergeCell ref="K11:M11"/>
    <mergeCell ref="N11:P11"/>
    <mergeCell ref="Q11:S11"/>
    <mergeCell ref="T11:V11"/>
    <mergeCell ref="W11:Y11"/>
    <mergeCell ref="K12:M12"/>
    <mergeCell ref="N12:P12"/>
    <mergeCell ref="Q12:S12"/>
    <mergeCell ref="T12:V12"/>
    <mergeCell ref="W12:Y12"/>
    <mergeCell ref="AE6:AL7"/>
    <mergeCell ref="K7:M7"/>
    <mergeCell ref="N7:P7"/>
    <mergeCell ref="Q7:S7"/>
    <mergeCell ref="T7:V7"/>
    <mergeCell ref="W7:Y7"/>
    <mergeCell ref="Q8:S8"/>
    <mergeCell ref="T8:V8"/>
    <mergeCell ref="W8:Y8"/>
    <mergeCell ref="A1:G2"/>
    <mergeCell ref="H1:AA2"/>
    <mergeCell ref="I6:J12"/>
    <mergeCell ref="K6:M6"/>
    <mergeCell ref="N6:P6"/>
    <mergeCell ref="Q6:S6"/>
    <mergeCell ref="T6:V6"/>
    <mergeCell ref="W6:Y6"/>
    <mergeCell ref="N8:P8"/>
    <mergeCell ref="K8:M8"/>
    <mergeCell ref="N9:P9"/>
    <mergeCell ref="Q9:S9"/>
    <mergeCell ref="T9:V9"/>
    <mergeCell ref="W9:Y9"/>
    <mergeCell ref="K10:M10"/>
    <mergeCell ref="N10:P10"/>
    <mergeCell ref="Q10:S10"/>
    <mergeCell ref="T10:V10"/>
    <mergeCell ref="W10:Y10"/>
    <mergeCell ref="K9:M9"/>
  </mergeCells>
  <phoneticPr fontId="16"/>
  <conditionalFormatting sqref="B22:D23 B31:D32 B40:D41">
    <cfRule type="cellIs" dxfId="3" priority="6" stopIfTrue="1" operator="equal">
      <formula>""</formula>
    </cfRule>
  </conditionalFormatting>
  <conditionalFormatting sqref="B49:E50">
    <cfRule type="cellIs" dxfId="2" priority="1" stopIfTrue="1" operator="equal">
      <formula>""</formula>
    </cfRule>
  </conditionalFormatting>
  <conditionalFormatting sqref="K24:Y24 K26:Y26 K31:M31 K33:M33">
    <cfRule type="cellIs" dxfId="1" priority="3" stopIfTrue="1" operator="equal">
      <formula>""</formula>
    </cfRule>
  </conditionalFormatting>
  <conditionalFormatting sqref="AB19:AC19 AF19:AG19 AJ19:AK19 AN19:AO19 K72:L72 O72:P72 S72:T72 W72:X72 K95:L95 O95:P95 S95:T95 W95:X95">
    <cfRule type="cellIs" dxfId="0" priority="5" stopIfTrue="1" operator="equal">
      <formula>""</formula>
    </cfRule>
  </conditionalFormatting>
  <printOptions horizontalCentered="1"/>
  <pageMargins left="0.6692913385826772" right="0.55118110236220474" top="0.62992125984251968" bottom="0.55118110236220474" header="0.51181102362204722" footer="0.59055118110236227"/>
  <pageSetup paperSize="9" scale="92" fitToWidth="2" fitToHeight="2" orientation="portrait" horizontalDpi="4294967293" r:id="rId1"/>
  <headerFooter alignWithMargins="0"/>
  <rowBreaks count="1" manualBreakCount="1">
    <brk id="53" max="40" man="1"/>
  </rowBreaks>
  <colBreaks count="1" manualBreakCount="1">
    <brk id="7" max="10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53"/>
  <sheetViews>
    <sheetView view="pageBreakPreview" topLeftCell="A2" zoomScale="115" zoomScaleNormal="100" zoomScaleSheetLayoutView="115" workbookViewId="0">
      <selection activeCell="G5" sqref="G5:G6"/>
    </sheetView>
  </sheetViews>
  <sheetFormatPr baseColWidth="10" defaultColWidth="8.83203125" defaultRowHeight="14"/>
  <cols>
    <col min="2" max="6" width="12.1640625" style="1" customWidth="1"/>
    <col min="7" max="9" width="11" style="1" customWidth="1"/>
  </cols>
  <sheetData>
    <row r="1" spans="2:9" ht="30.5" customHeight="1">
      <c r="C1" s="462" t="s">
        <v>59</v>
      </c>
      <c r="D1" s="462"/>
      <c r="E1" s="462"/>
      <c r="F1" s="462"/>
      <c r="G1" s="2"/>
      <c r="H1" s="2"/>
      <c r="I1" s="2"/>
    </row>
    <row r="2" spans="2:9" ht="13.5" customHeight="1" thickBot="1"/>
    <row r="3" spans="2:9" ht="16.5" customHeight="1">
      <c r="B3" s="445" t="s">
        <v>60</v>
      </c>
      <c r="C3" s="478" t="str">
        <f>組合せ!B22</f>
        <v>【芦屋ＲＳ】</v>
      </c>
      <c r="D3" s="468" t="str">
        <f>組合せ!C22</f>
        <v>【ＲＳ合同】</v>
      </c>
      <c r="E3" s="468" t="str">
        <f>組合せ!D22</f>
        <v>【尼崎ＲＳ】</v>
      </c>
      <c r="F3" s="470"/>
      <c r="G3" s="496" t="s">
        <v>61</v>
      </c>
      <c r="H3" s="437" t="s">
        <v>309</v>
      </c>
      <c r="I3" s="502" t="s">
        <v>62</v>
      </c>
    </row>
    <row r="4" spans="2:9" ht="16.5" customHeight="1" thickBot="1">
      <c r="B4" s="463"/>
      <c r="C4" s="479"/>
      <c r="D4" s="469"/>
      <c r="E4" s="469"/>
      <c r="F4" s="471"/>
      <c r="G4" s="497"/>
      <c r="H4" s="438"/>
      <c r="I4" s="503"/>
    </row>
    <row r="5" spans="2:9" ht="16.5" customHeight="1">
      <c r="B5" s="460" t="str">
        <f>C3</f>
        <v>【芦屋ＲＳ】</v>
      </c>
      <c r="C5" s="480"/>
      <c r="D5" s="464" t="s">
        <v>352</v>
      </c>
      <c r="E5" s="464" t="s">
        <v>294</v>
      </c>
      <c r="F5" s="472"/>
      <c r="G5" s="498" t="s">
        <v>322</v>
      </c>
      <c r="H5" s="439" t="s">
        <v>353</v>
      </c>
      <c r="I5" s="504" t="s">
        <v>335</v>
      </c>
    </row>
    <row r="6" spans="2:9" ht="16.5" customHeight="1">
      <c r="B6" s="461"/>
      <c r="C6" s="449"/>
      <c r="D6" s="465"/>
      <c r="E6" s="465"/>
      <c r="F6" s="450"/>
      <c r="G6" s="499"/>
      <c r="H6" s="440"/>
      <c r="I6" s="505"/>
    </row>
    <row r="7" spans="2:9" ht="16.5" customHeight="1">
      <c r="B7" s="452" t="str">
        <f>D3</f>
        <v>【ＲＳ合同】</v>
      </c>
      <c r="C7" s="481" t="s">
        <v>360</v>
      </c>
      <c r="D7" s="450"/>
      <c r="E7" s="489" t="s">
        <v>318</v>
      </c>
      <c r="F7" s="450"/>
      <c r="G7" s="500" t="s">
        <v>324</v>
      </c>
      <c r="H7" s="441" t="s">
        <v>332</v>
      </c>
      <c r="I7" s="505" t="s">
        <v>336</v>
      </c>
    </row>
    <row r="8" spans="2:9" ht="16.5" customHeight="1">
      <c r="B8" s="452"/>
      <c r="C8" s="481"/>
      <c r="D8" s="450"/>
      <c r="E8" s="490"/>
      <c r="F8" s="450"/>
      <c r="G8" s="500"/>
      <c r="H8" s="440"/>
      <c r="I8" s="505"/>
    </row>
    <row r="9" spans="2:9" ht="16.5" customHeight="1">
      <c r="B9" s="460" t="str">
        <f>E3</f>
        <v>【尼崎ＲＳ】</v>
      </c>
      <c r="C9" s="481" t="s">
        <v>295</v>
      </c>
      <c r="D9" s="465" t="s">
        <v>317</v>
      </c>
      <c r="E9" s="450"/>
      <c r="F9" s="450"/>
      <c r="G9" s="500" t="s">
        <v>319</v>
      </c>
      <c r="H9" s="442" t="s">
        <v>331</v>
      </c>
      <c r="I9" s="505" t="s">
        <v>340</v>
      </c>
    </row>
    <row r="10" spans="2:9" ht="16.5" customHeight="1">
      <c r="B10" s="461"/>
      <c r="C10" s="481"/>
      <c r="D10" s="465"/>
      <c r="E10" s="450"/>
      <c r="F10" s="473"/>
      <c r="G10" s="500"/>
      <c r="H10" s="440"/>
      <c r="I10" s="505"/>
    </row>
    <row r="11" spans="2:9" ht="16.5" customHeight="1">
      <c r="B11" s="447"/>
      <c r="C11" s="449"/>
      <c r="D11" s="450"/>
      <c r="E11" s="450"/>
      <c r="F11" s="450"/>
      <c r="G11" s="507"/>
      <c r="H11" s="443"/>
      <c r="I11" s="509"/>
    </row>
    <row r="12" spans="2:9" ht="16.5" customHeight="1" thickBot="1">
      <c r="B12" s="448"/>
      <c r="C12" s="449"/>
      <c r="D12" s="450"/>
      <c r="E12" s="450"/>
      <c r="F12" s="473"/>
      <c r="G12" s="508"/>
      <c r="H12" s="444"/>
      <c r="I12" s="510"/>
    </row>
    <row r="13" spans="2:9" ht="13.5" customHeight="1">
      <c r="B13" s="3"/>
      <c r="C13" s="4"/>
      <c r="D13" s="4"/>
      <c r="E13" s="4"/>
      <c r="F13" s="4"/>
      <c r="G13" s="4"/>
      <c r="H13" s="4"/>
      <c r="I13" s="4"/>
    </row>
    <row r="14" spans="2:9" ht="13.5" customHeight="1">
      <c r="B14" s="5"/>
    </row>
    <row r="15" spans="2:9" ht="13.5" customHeight="1" thickBot="1">
      <c r="B15" s="5"/>
    </row>
    <row r="16" spans="2:9" ht="15" customHeight="1">
      <c r="B16" s="445" t="s">
        <v>63</v>
      </c>
      <c r="C16" s="482" t="str">
        <f>組合せ!B31</f>
        <v>【西神戸ＲＳ】</v>
      </c>
      <c r="D16" s="468" t="str">
        <f>組合せ!C31</f>
        <v>【西宮ＪＲＣ】</v>
      </c>
      <c r="E16" s="468" t="str">
        <f>組合せ!D31</f>
        <v>【宝塚ＲＳ】</v>
      </c>
      <c r="F16" s="494"/>
      <c r="G16" s="496" t="s">
        <v>61</v>
      </c>
      <c r="H16" s="437" t="s">
        <v>309</v>
      </c>
      <c r="I16" s="502" t="s">
        <v>62</v>
      </c>
    </row>
    <row r="17" spans="2:9" ht="15" customHeight="1" thickBot="1">
      <c r="B17" s="446"/>
      <c r="C17" s="483"/>
      <c r="D17" s="469"/>
      <c r="E17" s="469"/>
      <c r="F17" s="495"/>
      <c r="G17" s="501"/>
      <c r="H17" s="438"/>
      <c r="I17" s="503"/>
    </row>
    <row r="18" spans="2:9" ht="15" customHeight="1">
      <c r="B18" s="451" t="str">
        <f>C16</f>
        <v>【西神戸ＲＳ】</v>
      </c>
      <c r="C18" s="480"/>
      <c r="D18" s="464" t="s">
        <v>296</v>
      </c>
      <c r="E18" s="464" t="s">
        <v>354</v>
      </c>
      <c r="F18" s="472"/>
      <c r="G18" s="498" t="s">
        <v>319</v>
      </c>
      <c r="H18" s="439" t="s">
        <v>311</v>
      </c>
      <c r="I18" s="504" t="s">
        <v>340</v>
      </c>
    </row>
    <row r="19" spans="2:9" ht="15" customHeight="1">
      <c r="B19" s="452"/>
      <c r="C19" s="449"/>
      <c r="D19" s="465"/>
      <c r="E19" s="465"/>
      <c r="F19" s="450"/>
      <c r="G19" s="499"/>
      <c r="H19" s="440"/>
      <c r="I19" s="505"/>
    </row>
    <row r="20" spans="2:9" ht="15" customHeight="1">
      <c r="B20" s="452" t="str">
        <f>D16</f>
        <v>【西宮ＪＲＣ】</v>
      </c>
      <c r="C20" s="481" t="s">
        <v>297</v>
      </c>
      <c r="D20" s="450"/>
      <c r="E20" s="465" t="s">
        <v>320</v>
      </c>
      <c r="F20" s="450"/>
      <c r="G20" s="500" t="s">
        <v>322</v>
      </c>
      <c r="H20" s="441" t="s">
        <v>333</v>
      </c>
      <c r="I20" s="505" t="s">
        <v>335</v>
      </c>
    </row>
    <row r="21" spans="2:9" ht="15" customHeight="1">
      <c r="B21" s="452"/>
      <c r="C21" s="481"/>
      <c r="D21" s="450"/>
      <c r="E21" s="465"/>
      <c r="F21" s="450"/>
      <c r="G21" s="500"/>
      <c r="H21" s="440"/>
      <c r="I21" s="505"/>
    </row>
    <row r="22" spans="2:9" ht="15" customHeight="1">
      <c r="B22" s="452" t="str">
        <f>E16</f>
        <v>【宝塚ＲＳ】</v>
      </c>
      <c r="C22" s="481" t="s">
        <v>355</v>
      </c>
      <c r="D22" s="465" t="s">
        <v>321</v>
      </c>
      <c r="E22" s="450"/>
      <c r="F22" s="450"/>
      <c r="G22" s="500" t="s">
        <v>324</v>
      </c>
      <c r="H22" s="442" t="s">
        <v>332</v>
      </c>
      <c r="I22" s="505" t="s">
        <v>336</v>
      </c>
    </row>
    <row r="23" spans="2:9" ht="15" customHeight="1">
      <c r="B23" s="453"/>
      <c r="C23" s="481"/>
      <c r="D23" s="465"/>
      <c r="E23" s="450"/>
      <c r="F23" s="473"/>
      <c r="G23" s="500"/>
      <c r="H23" s="440"/>
      <c r="I23" s="505"/>
    </row>
    <row r="24" spans="2:9" ht="15" customHeight="1">
      <c r="B24" s="456"/>
      <c r="C24" s="449"/>
      <c r="D24" s="450"/>
      <c r="E24" s="450"/>
      <c r="F24" s="450"/>
      <c r="G24" s="507"/>
      <c r="H24" s="443"/>
      <c r="I24" s="509"/>
    </row>
    <row r="25" spans="2:9" ht="15" customHeight="1" thickBot="1">
      <c r="B25" s="457"/>
      <c r="C25" s="458"/>
      <c r="D25" s="459"/>
      <c r="E25" s="459"/>
      <c r="F25" s="459"/>
      <c r="G25" s="508"/>
      <c r="H25" s="444"/>
      <c r="I25" s="510"/>
    </row>
    <row r="26" spans="2:9" ht="13.5" customHeight="1">
      <c r="B26" s="6"/>
    </row>
    <row r="27" spans="2:9" ht="13.5" customHeight="1">
      <c r="B27" s="6"/>
    </row>
    <row r="28" spans="2:9" ht="13.5" customHeight="1" thickBot="1"/>
    <row r="29" spans="2:9" ht="16.5" customHeight="1">
      <c r="B29" s="454" t="s">
        <v>64</v>
      </c>
      <c r="C29" s="478" t="str">
        <f>組合せ!B40</f>
        <v>【伊丹ＲＳ】</v>
      </c>
      <c r="D29" s="468" t="str">
        <f>組合せ!C40</f>
        <v>【三田ＲＣＪ】</v>
      </c>
      <c r="E29" s="468" t="str">
        <f>組合せ!D40</f>
        <v>【明石加古川ＲＣ】</v>
      </c>
      <c r="F29" s="494"/>
      <c r="G29" s="496" t="s">
        <v>61</v>
      </c>
      <c r="H29" s="437" t="s">
        <v>309</v>
      </c>
      <c r="I29" s="502" t="s">
        <v>62</v>
      </c>
    </row>
    <row r="30" spans="2:9" ht="16.5" customHeight="1" thickBot="1">
      <c r="B30" s="455"/>
      <c r="C30" s="479"/>
      <c r="D30" s="469"/>
      <c r="E30" s="469"/>
      <c r="F30" s="495"/>
      <c r="G30" s="497"/>
      <c r="H30" s="438"/>
      <c r="I30" s="506"/>
    </row>
    <row r="31" spans="2:9" ht="16.5" customHeight="1">
      <c r="B31" s="460" t="str">
        <f>C29</f>
        <v>【伊丹ＲＳ】</v>
      </c>
      <c r="C31" s="480"/>
      <c r="D31" s="464" t="s">
        <v>298</v>
      </c>
      <c r="E31" s="464" t="s">
        <v>338</v>
      </c>
      <c r="F31" s="472"/>
      <c r="G31" s="498" t="s">
        <v>319</v>
      </c>
      <c r="H31" s="439" t="s">
        <v>334</v>
      </c>
      <c r="I31" s="504" t="s">
        <v>340</v>
      </c>
    </row>
    <row r="32" spans="2:9" ht="16.5" customHeight="1">
      <c r="B32" s="461"/>
      <c r="C32" s="449"/>
      <c r="D32" s="465"/>
      <c r="E32" s="465"/>
      <c r="F32" s="450"/>
      <c r="G32" s="499"/>
      <c r="H32" s="440"/>
      <c r="I32" s="505"/>
    </row>
    <row r="33" spans="2:9" ht="16.5" customHeight="1">
      <c r="B33" s="452" t="str">
        <f>D29</f>
        <v>【三田ＲＣＪ】</v>
      </c>
      <c r="C33" s="481" t="s">
        <v>299</v>
      </c>
      <c r="D33" s="450"/>
      <c r="E33" s="465" t="s">
        <v>323</v>
      </c>
      <c r="F33" s="450"/>
      <c r="G33" s="500" t="s">
        <v>324</v>
      </c>
      <c r="H33" s="441" t="s">
        <v>310</v>
      </c>
      <c r="I33" s="505" t="s">
        <v>336</v>
      </c>
    </row>
    <row r="34" spans="2:9" ht="16.5" customHeight="1">
      <c r="B34" s="452"/>
      <c r="C34" s="481"/>
      <c r="D34" s="450"/>
      <c r="E34" s="465"/>
      <c r="F34" s="450"/>
      <c r="G34" s="500"/>
      <c r="H34" s="440"/>
      <c r="I34" s="505"/>
    </row>
    <row r="35" spans="2:9" ht="16.5" customHeight="1">
      <c r="B35" s="466" t="str">
        <f>E29</f>
        <v>【明石加古川ＲＣ】</v>
      </c>
      <c r="C35" s="481" t="s">
        <v>339</v>
      </c>
      <c r="D35" s="465" t="s">
        <v>325</v>
      </c>
      <c r="E35" s="450"/>
      <c r="F35" s="450"/>
      <c r="G35" s="500" t="s">
        <v>322</v>
      </c>
      <c r="H35" s="442" t="s">
        <v>330</v>
      </c>
      <c r="I35" s="505" t="s">
        <v>335</v>
      </c>
    </row>
    <row r="36" spans="2:9" ht="16.5" customHeight="1">
      <c r="B36" s="467"/>
      <c r="C36" s="481"/>
      <c r="D36" s="465"/>
      <c r="E36" s="450"/>
      <c r="F36" s="473"/>
      <c r="G36" s="500"/>
      <c r="H36" s="440"/>
      <c r="I36" s="505"/>
    </row>
    <row r="37" spans="2:9" ht="16.5" customHeight="1">
      <c r="B37" s="474"/>
      <c r="C37" s="449"/>
      <c r="D37" s="450"/>
      <c r="E37" s="450"/>
      <c r="F37" s="450"/>
      <c r="G37" s="507"/>
      <c r="H37" s="443"/>
      <c r="I37" s="509"/>
    </row>
    <row r="38" spans="2:9" ht="16.5" customHeight="1" thickBot="1">
      <c r="B38" s="475"/>
      <c r="C38" s="458"/>
      <c r="D38" s="459"/>
      <c r="E38" s="459"/>
      <c r="F38" s="459"/>
      <c r="G38" s="508"/>
      <c r="H38" s="444"/>
      <c r="I38" s="510"/>
    </row>
    <row r="39" spans="2:9" ht="13.5" customHeight="1">
      <c r="B39" s="5"/>
    </row>
    <row r="40" spans="2:9" ht="13.5" customHeight="1">
      <c r="B40" s="5"/>
    </row>
    <row r="41" spans="2:9" ht="13.5" customHeight="1" thickBot="1"/>
    <row r="42" spans="2:9" ht="16.5" customHeight="1">
      <c r="B42" s="454" t="s">
        <v>65</v>
      </c>
      <c r="C42" s="486" t="str">
        <f>組合せ!B49</f>
        <v>【姫路ＲＳ】</v>
      </c>
      <c r="D42" s="468" t="str">
        <f>組合せ!C49</f>
        <v>【兵庫県ＲＳ】</v>
      </c>
      <c r="E42" s="468" t="str">
        <f>組合せ!D49</f>
        <v>【川西市ＲＳ】</v>
      </c>
      <c r="F42" s="491" t="str">
        <f>組合せ!E49</f>
        <v>【神戸ＲＣＵ】</v>
      </c>
      <c r="G42" s="496" t="s">
        <v>61</v>
      </c>
      <c r="H42" s="437" t="s">
        <v>309</v>
      </c>
      <c r="I42" s="502" t="s">
        <v>62</v>
      </c>
    </row>
    <row r="43" spans="2:9" ht="16.5" customHeight="1" thickBot="1">
      <c r="B43" s="455"/>
      <c r="C43" s="487"/>
      <c r="D43" s="469"/>
      <c r="E43" s="469"/>
      <c r="F43" s="492"/>
      <c r="G43" s="497"/>
      <c r="H43" s="438"/>
      <c r="I43" s="506"/>
    </row>
    <row r="44" spans="2:9" ht="16.5" customHeight="1">
      <c r="B44" s="476" t="str">
        <f>C42</f>
        <v>【姫路ＲＳ】</v>
      </c>
      <c r="C44" s="480"/>
      <c r="D44" s="464" t="s">
        <v>301</v>
      </c>
      <c r="E44" s="464" t="s">
        <v>326</v>
      </c>
      <c r="F44" s="464" t="s">
        <v>341</v>
      </c>
      <c r="G44" s="514" t="s">
        <v>342</v>
      </c>
      <c r="H44" s="439" t="s">
        <v>343</v>
      </c>
      <c r="I44" s="504" t="s">
        <v>340</v>
      </c>
    </row>
    <row r="45" spans="2:9" ht="16.5" customHeight="1">
      <c r="B45" s="451"/>
      <c r="C45" s="449"/>
      <c r="D45" s="465"/>
      <c r="E45" s="465"/>
      <c r="F45" s="493"/>
      <c r="G45" s="500"/>
      <c r="H45" s="440"/>
      <c r="I45" s="505"/>
    </row>
    <row r="46" spans="2:9" ht="16.5" customHeight="1">
      <c r="B46" s="452" t="str">
        <f>D42</f>
        <v>【兵庫県ＲＳ】</v>
      </c>
      <c r="C46" s="481" t="s">
        <v>300</v>
      </c>
      <c r="D46" s="450"/>
      <c r="E46" s="465" t="s">
        <v>347</v>
      </c>
      <c r="F46" s="465" t="s">
        <v>327</v>
      </c>
      <c r="G46" s="500" t="s">
        <v>350</v>
      </c>
      <c r="H46" s="441" t="s">
        <v>346</v>
      </c>
      <c r="I46" s="505" t="s">
        <v>335</v>
      </c>
    </row>
    <row r="47" spans="2:9" ht="16.5" customHeight="1">
      <c r="B47" s="452"/>
      <c r="C47" s="481"/>
      <c r="D47" s="450"/>
      <c r="E47" s="465"/>
      <c r="F47" s="465"/>
      <c r="G47" s="500"/>
      <c r="H47" s="440"/>
      <c r="I47" s="505"/>
    </row>
    <row r="48" spans="2:9" ht="16.5" customHeight="1">
      <c r="B48" s="452" t="str">
        <f>E42</f>
        <v>【川西市ＲＳ】</v>
      </c>
      <c r="C48" s="481" t="s">
        <v>328</v>
      </c>
      <c r="D48" s="465" t="s">
        <v>348</v>
      </c>
      <c r="E48" s="450"/>
      <c r="F48" s="465" t="s">
        <v>302</v>
      </c>
      <c r="G48" s="500" t="s">
        <v>349</v>
      </c>
      <c r="H48" s="442" t="s">
        <v>330</v>
      </c>
      <c r="I48" s="505" t="s">
        <v>336</v>
      </c>
    </row>
    <row r="49" spans="2:9" ht="16.5" customHeight="1">
      <c r="B49" s="453"/>
      <c r="C49" s="481"/>
      <c r="D49" s="465"/>
      <c r="E49" s="450"/>
      <c r="F49" s="465"/>
      <c r="G49" s="500"/>
      <c r="H49" s="440"/>
      <c r="I49" s="511"/>
    </row>
    <row r="50" spans="2:9" ht="16.5" customHeight="1">
      <c r="B50" s="477" t="str">
        <f>F42</f>
        <v>【神戸ＲＣＵ】</v>
      </c>
      <c r="C50" s="484" t="s">
        <v>344</v>
      </c>
      <c r="D50" s="465" t="s">
        <v>329</v>
      </c>
      <c r="E50" s="465" t="s">
        <v>303</v>
      </c>
      <c r="F50" s="450"/>
      <c r="G50" s="500" t="s">
        <v>345</v>
      </c>
      <c r="H50" s="442" t="s">
        <v>310</v>
      </c>
      <c r="I50" s="505" t="s">
        <v>351</v>
      </c>
    </row>
    <row r="51" spans="2:9" ht="16.5" customHeight="1" thickBot="1">
      <c r="B51" s="302"/>
      <c r="C51" s="485"/>
      <c r="D51" s="488"/>
      <c r="E51" s="488"/>
      <c r="F51" s="459"/>
      <c r="G51" s="513"/>
      <c r="H51" s="515"/>
      <c r="I51" s="512"/>
    </row>
    <row r="52" spans="2:9" ht="13.5" customHeight="1"/>
    <row r="53" spans="2:9" ht="13.5" customHeight="1"/>
  </sheetData>
  <mergeCells count="161">
    <mergeCell ref="I31:I32"/>
    <mergeCell ref="G42:G43"/>
    <mergeCell ref="G31:G32"/>
    <mergeCell ref="G33:G34"/>
    <mergeCell ref="G35:G36"/>
    <mergeCell ref="G37:G38"/>
    <mergeCell ref="I48:I49"/>
    <mergeCell ref="I50:I51"/>
    <mergeCell ref="I33:I34"/>
    <mergeCell ref="I35:I36"/>
    <mergeCell ref="I37:I38"/>
    <mergeCell ref="I42:I43"/>
    <mergeCell ref="I44:I45"/>
    <mergeCell ref="I46:I47"/>
    <mergeCell ref="G46:G47"/>
    <mergeCell ref="G48:G49"/>
    <mergeCell ref="G50:G51"/>
    <mergeCell ref="G44:G45"/>
    <mergeCell ref="H50:H51"/>
    <mergeCell ref="I3:I4"/>
    <mergeCell ref="I5:I6"/>
    <mergeCell ref="I7:I8"/>
    <mergeCell ref="I9:I10"/>
    <mergeCell ref="I16:I17"/>
    <mergeCell ref="G29:G30"/>
    <mergeCell ref="I18:I19"/>
    <mergeCell ref="I20:I21"/>
    <mergeCell ref="I22:I23"/>
    <mergeCell ref="I29:I30"/>
    <mergeCell ref="G11:G12"/>
    <mergeCell ref="I11:I12"/>
    <mergeCell ref="G24:G25"/>
    <mergeCell ref="I24:I25"/>
    <mergeCell ref="H3:H4"/>
    <mergeCell ref="H5:H6"/>
    <mergeCell ref="H7:H8"/>
    <mergeCell ref="H9:H10"/>
    <mergeCell ref="H11:H12"/>
    <mergeCell ref="H16:H17"/>
    <mergeCell ref="H18:H19"/>
    <mergeCell ref="H20:H21"/>
    <mergeCell ref="H22:H23"/>
    <mergeCell ref="H24:H25"/>
    <mergeCell ref="F11:F12"/>
    <mergeCell ref="F24:F25"/>
    <mergeCell ref="F16:F17"/>
    <mergeCell ref="F18:F19"/>
    <mergeCell ref="F20:F21"/>
    <mergeCell ref="F22:F23"/>
    <mergeCell ref="F29:F30"/>
    <mergeCell ref="F31:F32"/>
    <mergeCell ref="G3:G4"/>
    <mergeCell ref="G5:G6"/>
    <mergeCell ref="G7:G8"/>
    <mergeCell ref="G9:G10"/>
    <mergeCell ref="G16:G17"/>
    <mergeCell ref="G18:G19"/>
    <mergeCell ref="G20:G21"/>
    <mergeCell ref="G22:G23"/>
    <mergeCell ref="E37:E38"/>
    <mergeCell ref="F33:F34"/>
    <mergeCell ref="F35:F36"/>
    <mergeCell ref="F37:F38"/>
    <mergeCell ref="F42:F43"/>
    <mergeCell ref="F44:F45"/>
    <mergeCell ref="F46:F47"/>
    <mergeCell ref="F48:F49"/>
    <mergeCell ref="F50:F51"/>
    <mergeCell ref="D37:D38"/>
    <mergeCell ref="D42:D43"/>
    <mergeCell ref="D44:D45"/>
    <mergeCell ref="D46:D47"/>
    <mergeCell ref="D48:D49"/>
    <mergeCell ref="D50:D51"/>
    <mergeCell ref="E3:E4"/>
    <mergeCell ref="E5:E6"/>
    <mergeCell ref="E7:E8"/>
    <mergeCell ref="E9:E10"/>
    <mergeCell ref="E16:E17"/>
    <mergeCell ref="E18:E19"/>
    <mergeCell ref="E20:E21"/>
    <mergeCell ref="E22:E23"/>
    <mergeCell ref="E44:E45"/>
    <mergeCell ref="E46:E47"/>
    <mergeCell ref="E48:E49"/>
    <mergeCell ref="E50:E51"/>
    <mergeCell ref="D24:D25"/>
    <mergeCell ref="E29:E30"/>
    <mergeCell ref="E42:E43"/>
    <mergeCell ref="E31:E32"/>
    <mergeCell ref="E33:E34"/>
    <mergeCell ref="E35:E36"/>
    <mergeCell ref="B37:B38"/>
    <mergeCell ref="B42:B43"/>
    <mergeCell ref="B44:B45"/>
    <mergeCell ref="B46:B47"/>
    <mergeCell ref="B48:B49"/>
    <mergeCell ref="B50:B51"/>
    <mergeCell ref="C3:C4"/>
    <mergeCell ref="C5:C6"/>
    <mergeCell ref="C7:C8"/>
    <mergeCell ref="C9:C10"/>
    <mergeCell ref="C16:C17"/>
    <mergeCell ref="C18:C19"/>
    <mergeCell ref="C20:C21"/>
    <mergeCell ref="C22:C23"/>
    <mergeCell ref="C44:C45"/>
    <mergeCell ref="C46:C47"/>
    <mergeCell ref="C48:C49"/>
    <mergeCell ref="C50:C51"/>
    <mergeCell ref="C29:C30"/>
    <mergeCell ref="C42:C43"/>
    <mergeCell ref="C31:C32"/>
    <mergeCell ref="C33:C34"/>
    <mergeCell ref="C35:C36"/>
    <mergeCell ref="C37:C38"/>
    <mergeCell ref="B31:B32"/>
    <mergeCell ref="C1:F1"/>
    <mergeCell ref="B3:B4"/>
    <mergeCell ref="B5:B6"/>
    <mergeCell ref="B7:B8"/>
    <mergeCell ref="B9:B10"/>
    <mergeCell ref="D18:D19"/>
    <mergeCell ref="B33:B34"/>
    <mergeCell ref="B35:B36"/>
    <mergeCell ref="D3:D4"/>
    <mergeCell ref="D5:D6"/>
    <mergeCell ref="D7:D8"/>
    <mergeCell ref="D9:D10"/>
    <mergeCell ref="D16:D17"/>
    <mergeCell ref="D20:D21"/>
    <mergeCell ref="D22:D23"/>
    <mergeCell ref="D29:D30"/>
    <mergeCell ref="D31:D32"/>
    <mergeCell ref="D33:D34"/>
    <mergeCell ref="D35:D36"/>
    <mergeCell ref="F3:F4"/>
    <mergeCell ref="F5:F6"/>
    <mergeCell ref="F7:F8"/>
    <mergeCell ref="F9:F10"/>
    <mergeCell ref="B16:B17"/>
    <mergeCell ref="B11:B12"/>
    <mergeCell ref="C11:C12"/>
    <mergeCell ref="D11:D12"/>
    <mergeCell ref="E11:E12"/>
    <mergeCell ref="B18:B19"/>
    <mergeCell ref="B20:B21"/>
    <mergeCell ref="B22:B23"/>
    <mergeCell ref="B29:B30"/>
    <mergeCell ref="B24:B25"/>
    <mergeCell ref="C24:C25"/>
    <mergeCell ref="E24:E25"/>
    <mergeCell ref="H29:H30"/>
    <mergeCell ref="H31:H32"/>
    <mergeCell ref="H33:H34"/>
    <mergeCell ref="H35:H36"/>
    <mergeCell ref="H37:H38"/>
    <mergeCell ref="H42:H43"/>
    <mergeCell ref="H44:H45"/>
    <mergeCell ref="H46:H47"/>
    <mergeCell ref="H48:H49"/>
  </mergeCells>
  <phoneticPr fontId="16"/>
  <printOptions horizontalCentered="1"/>
  <pageMargins left="0.51181102362204722" right="0.51181102362204722" top="0.59055118110236227" bottom="0.59055118110236227" header="0.31496062992125984" footer="0.31496062992125984"/>
  <pageSetup paperSize="9" scale="78" orientation="portrait"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6"/>
  <sheetViews>
    <sheetView workbookViewId="0">
      <selection activeCell="B7" sqref="B7"/>
    </sheetView>
  </sheetViews>
  <sheetFormatPr baseColWidth="10" defaultColWidth="8.83203125" defaultRowHeight="14"/>
  <cols>
    <col min="1" max="1" width="11.33203125" style="14" customWidth="1"/>
    <col min="2" max="4" width="11.1640625" style="14" customWidth="1"/>
    <col min="5" max="5" width="13.83203125" style="14" customWidth="1"/>
    <col min="6" max="16384" width="8.83203125" style="14"/>
  </cols>
  <sheetData>
    <row r="1" spans="1:5">
      <c r="A1" s="14" t="s">
        <v>131</v>
      </c>
    </row>
    <row r="2" spans="1:5">
      <c r="A2" s="16" t="s">
        <v>6</v>
      </c>
      <c r="B2" s="18">
        <v>0.41666666666666669</v>
      </c>
    </row>
    <row r="3" spans="1:5">
      <c r="A3" s="16" t="s">
        <v>132</v>
      </c>
      <c r="B3" s="18">
        <f>B2-(TIME(0,50,0))</f>
        <v>0.38194444444444448</v>
      </c>
    </row>
    <row r="4" spans="1:5">
      <c r="B4" s="17"/>
    </row>
    <row r="5" spans="1:5">
      <c r="A5" s="16" t="s">
        <v>133</v>
      </c>
      <c r="B5" s="19" t="s">
        <v>148</v>
      </c>
      <c r="C5" s="19" t="s">
        <v>134</v>
      </c>
      <c r="D5" s="19" t="s">
        <v>134</v>
      </c>
      <c r="E5" s="516" t="s">
        <v>135</v>
      </c>
    </row>
    <row r="6" spans="1:5">
      <c r="A6" s="16" t="s">
        <v>136</v>
      </c>
      <c r="B6" s="20">
        <v>60</v>
      </c>
      <c r="C6" s="20">
        <v>50</v>
      </c>
      <c r="D6" s="20">
        <v>50</v>
      </c>
      <c r="E6" s="517"/>
    </row>
    <row r="7" spans="1:5">
      <c r="A7" s="16" t="s">
        <v>28</v>
      </c>
      <c r="B7" s="21">
        <f>B2</f>
        <v>0.41666666666666669</v>
      </c>
      <c r="C7" s="21">
        <f>B2</f>
        <v>0.41666666666666669</v>
      </c>
      <c r="D7" s="23">
        <f>B2</f>
        <v>0.41666666666666669</v>
      </c>
      <c r="E7" s="22"/>
    </row>
    <row r="8" spans="1:5">
      <c r="A8" s="16" t="s">
        <v>29</v>
      </c>
      <c r="B8" s="21">
        <f>IF(E8="",(SUM(B7,(TIME(0,$B$6,0)))),(SUM(B7,(TIME(0,E8,0)))))</f>
        <v>0.45833333333333337</v>
      </c>
      <c r="C8" s="21">
        <f>IF(E8="",(SUM(C7,(TIME(0,$C$6,0)))),(SUM(C7,(TIME(0,E8,0)))))</f>
        <v>0.4513888888888889</v>
      </c>
      <c r="D8" s="23">
        <f>IF(E8="",(SUM(D7,(TIME(0,$D$6,0)))),(SUM(D7,(TIME(0,E8,0)))))</f>
        <v>0.4513888888888889</v>
      </c>
      <c r="E8" s="22"/>
    </row>
    <row r="9" spans="1:5">
      <c r="A9" s="16" t="s">
        <v>30</v>
      </c>
      <c r="B9" s="21">
        <f t="shared" ref="B9:B19" si="0">IF(E9="",(SUM(B8,(TIME(0,$B$6,0)))),(SUM(B8,(TIME(0,E9,0)))))</f>
        <v>0.5</v>
      </c>
      <c r="C9" s="21">
        <f t="shared" ref="C9:C19" si="1">IF(E9="",(SUM(C8,(TIME(0,$C$6,0)))),(SUM(C8,(TIME(0,E9,0)))))</f>
        <v>0.4861111111111111</v>
      </c>
      <c r="D9" s="23">
        <f t="shared" ref="D9:D19" si="2">IF(E9="",(SUM(D8,(TIME(0,$D$6,0)))),(SUM(D8,(TIME(0,E9,0)))))</f>
        <v>0.4861111111111111</v>
      </c>
      <c r="E9" s="22"/>
    </row>
    <row r="10" spans="1:5">
      <c r="A10" s="16" t="s">
        <v>31</v>
      </c>
      <c r="B10" s="21">
        <f t="shared" si="0"/>
        <v>0.54166666666666663</v>
      </c>
      <c r="C10" s="21">
        <f t="shared" si="1"/>
        <v>0.52083333333333337</v>
      </c>
      <c r="D10" s="23">
        <f t="shared" si="2"/>
        <v>0.52083333333333337</v>
      </c>
      <c r="E10" s="22"/>
    </row>
    <row r="11" spans="1:5">
      <c r="A11" s="16" t="s">
        <v>32</v>
      </c>
      <c r="B11" s="21">
        <f t="shared" si="0"/>
        <v>0.58333333333333326</v>
      </c>
      <c r="C11" s="21">
        <f t="shared" si="1"/>
        <v>0.55555555555555558</v>
      </c>
      <c r="D11" s="23">
        <f t="shared" si="2"/>
        <v>0.55555555555555558</v>
      </c>
      <c r="E11" s="22"/>
    </row>
    <row r="12" spans="1:5">
      <c r="A12" s="16" t="s">
        <v>33</v>
      </c>
      <c r="B12" s="21">
        <f t="shared" si="0"/>
        <v>0.62499999999999989</v>
      </c>
      <c r="C12" s="21">
        <f t="shared" si="1"/>
        <v>0.59027777777777779</v>
      </c>
      <c r="D12" s="23">
        <f t="shared" si="2"/>
        <v>0.59027777777777779</v>
      </c>
      <c r="E12" s="22"/>
    </row>
    <row r="13" spans="1:5">
      <c r="A13" s="16" t="s">
        <v>34</v>
      </c>
      <c r="B13" s="26">
        <f t="shared" si="0"/>
        <v>0.66666666666666652</v>
      </c>
      <c r="C13" s="21">
        <f t="shared" si="1"/>
        <v>0.625</v>
      </c>
      <c r="D13" s="23">
        <f t="shared" si="2"/>
        <v>0.625</v>
      </c>
      <c r="E13" s="22"/>
    </row>
    <row r="14" spans="1:5">
      <c r="A14" s="16" t="s">
        <v>81</v>
      </c>
      <c r="B14" s="23">
        <f t="shared" si="0"/>
        <v>0.70833333333333315</v>
      </c>
      <c r="C14" s="26">
        <f t="shared" si="1"/>
        <v>0.65972222222222221</v>
      </c>
      <c r="D14" s="23">
        <f t="shared" si="2"/>
        <v>0.65972222222222221</v>
      </c>
      <c r="E14" s="22"/>
    </row>
    <row r="15" spans="1:5">
      <c r="A15" s="16" t="s">
        <v>85</v>
      </c>
      <c r="B15" s="23">
        <f t="shared" si="0"/>
        <v>0.74999999999999978</v>
      </c>
      <c r="C15" s="23">
        <f t="shared" si="1"/>
        <v>0.69444444444444442</v>
      </c>
      <c r="D15" s="26">
        <f t="shared" si="2"/>
        <v>0.69444444444444442</v>
      </c>
      <c r="E15" s="22"/>
    </row>
    <row r="16" spans="1:5">
      <c r="A16" s="16" t="s">
        <v>89</v>
      </c>
      <c r="B16" s="23">
        <f t="shared" si="0"/>
        <v>0.79166666666666641</v>
      </c>
      <c r="C16" s="23">
        <f t="shared" si="1"/>
        <v>0.72916666666666663</v>
      </c>
      <c r="D16" s="23">
        <f t="shared" si="2"/>
        <v>0.72916666666666663</v>
      </c>
      <c r="E16" s="22"/>
    </row>
    <row r="17" spans="1:5">
      <c r="A17" s="16" t="s">
        <v>137</v>
      </c>
      <c r="B17" s="23">
        <f t="shared" si="0"/>
        <v>0.83333333333333304</v>
      </c>
      <c r="C17" s="23">
        <f t="shared" si="1"/>
        <v>0.76388888888888884</v>
      </c>
      <c r="D17" s="23">
        <f t="shared" si="2"/>
        <v>0.76388888888888884</v>
      </c>
      <c r="E17" s="22"/>
    </row>
    <row r="18" spans="1:5">
      <c r="A18" s="16" t="s">
        <v>138</v>
      </c>
      <c r="B18" s="23">
        <f t="shared" si="0"/>
        <v>0.87499999999999967</v>
      </c>
      <c r="C18" s="23">
        <f t="shared" si="1"/>
        <v>0.79861111111111105</v>
      </c>
      <c r="D18" s="23">
        <f t="shared" si="2"/>
        <v>0.79861111111111105</v>
      </c>
      <c r="E18" s="22"/>
    </row>
    <row r="19" spans="1:5">
      <c r="A19" s="16" t="s">
        <v>139</v>
      </c>
      <c r="B19" s="23">
        <f t="shared" si="0"/>
        <v>0.9166666666666663</v>
      </c>
      <c r="C19" s="23">
        <f t="shared" si="1"/>
        <v>0.83333333333333326</v>
      </c>
      <c r="D19" s="23">
        <f t="shared" si="2"/>
        <v>0.83333333333333326</v>
      </c>
      <c r="E19" s="22"/>
    </row>
    <row r="20" spans="1:5">
      <c r="A20" s="16" t="s">
        <v>140</v>
      </c>
      <c r="B20" s="22" t="s">
        <v>141</v>
      </c>
      <c r="C20" s="22" t="s">
        <v>142</v>
      </c>
      <c r="D20" s="22" t="s">
        <v>143</v>
      </c>
      <c r="E20" s="22"/>
    </row>
    <row r="21" spans="1:5">
      <c r="B21" s="15"/>
      <c r="C21" s="14" t="s">
        <v>144</v>
      </c>
    </row>
    <row r="22" spans="1:5">
      <c r="B22" s="24"/>
      <c r="C22" s="14" t="s">
        <v>145</v>
      </c>
    </row>
    <row r="23" spans="1:5">
      <c r="B23" s="25"/>
      <c r="C23" s="14" t="s">
        <v>146</v>
      </c>
    </row>
    <row r="26" spans="1:5">
      <c r="A26" s="14" t="s">
        <v>147</v>
      </c>
    </row>
    <row r="27" spans="1:5">
      <c r="A27" s="16" t="s">
        <v>6</v>
      </c>
      <c r="B27" s="18">
        <v>0.4375</v>
      </c>
    </row>
    <row r="28" spans="1:5">
      <c r="A28" s="16" t="s">
        <v>132</v>
      </c>
      <c r="B28" s="18">
        <v>0.40277777777777773</v>
      </c>
    </row>
    <row r="29" spans="1:5">
      <c r="B29" s="17"/>
    </row>
    <row r="30" spans="1:5">
      <c r="A30" s="16" t="s">
        <v>133</v>
      </c>
      <c r="B30" s="19" t="s">
        <v>134</v>
      </c>
      <c r="C30" s="19" t="s">
        <v>134</v>
      </c>
      <c r="D30" s="19" t="s">
        <v>134</v>
      </c>
      <c r="E30" s="516" t="s">
        <v>135</v>
      </c>
    </row>
    <row r="31" spans="1:5">
      <c r="A31" s="16" t="s">
        <v>136</v>
      </c>
      <c r="B31" s="20">
        <v>50</v>
      </c>
      <c r="C31" s="20">
        <v>50</v>
      </c>
      <c r="D31" s="20">
        <v>50</v>
      </c>
      <c r="E31" s="517"/>
    </row>
    <row r="32" spans="1:5">
      <c r="A32" s="16" t="s">
        <v>28</v>
      </c>
      <c r="B32" s="21">
        <f>B27</f>
        <v>0.4375</v>
      </c>
      <c r="C32" s="21">
        <f>B27</f>
        <v>0.4375</v>
      </c>
      <c r="D32" s="23">
        <f>B27</f>
        <v>0.4375</v>
      </c>
      <c r="E32" s="22"/>
    </row>
    <row r="33" spans="1:5">
      <c r="A33" s="16" t="s">
        <v>29</v>
      </c>
      <c r="B33" s="21">
        <f>IF(E33="",(SUM(B32,(TIME(0,$B$31,0)))),(SUM(B32,(TIME(0,E33,0)))))</f>
        <v>0.47222222222222221</v>
      </c>
      <c r="C33" s="21">
        <f>IF(E33="",(SUM(C32,(TIME(0,$C$31,0)))),(SUM(C32,(TIME(0,E33,0)))))</f>
        <v>0.47222222222222221</v>
      </c>
      <c r="D33" s="23">
        <f>IF(E33="",(SUM(D32,(TIME(0,$D$31,0)))),(SUM(D32,(TIME(0,E33,0)))))</f>
        <v>0.47222222222222221</v>
      </c>
      <c r="E33" s="22"/>
    </row>
    <row r="34" spans="1:5">
      <c r="A34" s="16" t="s">
        <v>30</v>
      </c>
      <c r="B34" s="21">
        <f t="shared" ref="B34:B44" si="3">IF(E34="",(SUM(B33,(TIME(0,$B$31,0)))),(SUM(B33,(TIME(0,E34,0)))))</f>
        <v>0.50694444444444442</v>
      </c>
      <c r="C34" s="21">
        <f t="shared" ref="C34:C44" si="4">IF(E34="",(SUM(C33,(TIME(0,$C$31,0)))),(SUM(C33,(TIME(0,E34,0)))))</f>
        <v>0.50694444444444442</v>
      </c>
      <c r="D34" s="23">
        <f t="shared" ref="D34:D41" si="5">IF(E34="",(SUM(D33,(TIME(0,$D$31,0)))),(SUM(D33,(TIME(0,E34,0)))))</f>
        <v>0.50694444444444442</v>
      </c>
      <c r="E34" s="22"/>
    </row>
    <row r="35" spans="1:5">
      <c r="A35" s="16" t="s">
        <v>31</v>
      </c>
      <c r="B35" s="21">
        <f t="shared" si="3"/>
        <v>0.54166666666666663</v>
      </c>
      <c r="C35" s="21">
        <f t="shared" si="4"/>
        <v>0.54166666666666663</v>
      </c>
      <c r="D35" s="23">
        <f t="shared" si="5"/>
        <v>0.54166666666666663</v>
      </c>
      <c r="E35" s="22"/>
    </row>
    <row r="36" spans="1:5">
      <c r="A36" s="16" t="s">
        <v>32</v>
      </c>
      <c r="B36" s="21">
        <f t="shared" si="3"/>
        <v>0.57638888888888884</v>
      </c>
      <c r="C36" s="21">
        <f t="shared" si="4"/>
        <v>0.57638888888888884</v>
      </c>
      <c r="D36" s="23">
        <f t="shared" si="5"/>
        <v>0.57638888888888884</v>
      </c>
      <c r="E36" s="22"/>
    </row>
    <row r="37" spans="1:5">
      <c r="A37" s="16" t="s">
        <v>33</v>
      </c>
      <c r="B37" s="21">
        <f t="shared" si="3"/>
        <v>0.61111111111111105</v>
      </c>
      <c r="C37" s="21">
        <f t="shared" si="4"/>
        <v>0.61111111111111105</v>
      </c>
      <c r="D37" s="23">
        <f t="shared" si="5"/>
        <v>0.61111111111111105</v>
      </c>
      <c r="E37" s="22"/>
    </row>
    <row r="38" spans="1:5">
      <c r="A38" s="16" t="s">
        <v>34</v>
      </c>
      <c r="B38" s="26">
        <f t="shared" si="3"/>
        <v>0.64583333333333326</v>
      </c>
      <c r="C38" s="21">
        <f t="shared" si="4"/>
        <v>0.64583333333333326</v>
      </c>
      <c r="D38" s="23">
        <f t="shared" si="5"/>
        <v>0.64583333333333326</v>
      </c>
      <c r="E38" s="22"/>
    </row>
    <row r="39" spans="1:5">
      <c r="A39" s="16" t="s">
        <v>81</v>
      </c>
      <c r="B39" s="23">
        <f t="shared" si="3"/>
        <v>0.68055555555555547</v>
      </c>
      <c r="C39" s="26">
        <f t="shared" si="4"/>
        <v>0.68055555555555547</v>
      </c>
      <c r="D39" s="23">
        <f t="shared" si="5"/>
        <v>0.68055555555555547</v>
      </c>
      <c r="E39" s="22"/>
    </row>
    <row r="40" spans="1:5">
      <c r="A40" s="16" t="s">
        <v>85</v>
      </c>
      <c r="B40" s="23">
        <f t="shared" si="3"/>
        <v>0.71527777777777768</v>
      </c>
      <c r="C40" s="23">
        <f t="shared" si="4"/>
        <v>0.71527777777777768</v>
      </c>
      <c r="D40" s="26">
        <f t="shared" si="5"/>
        <v>0.71527777777777768</v>
      </c>
      <c r="E40" s="22"/>
    </row>
    <row r="41" spans="1:5">
      <c r="A41" s="16" t="s">
        <v>89</v>
      </c>
      <c r="B41" s="23">
        <f t="shared" si="3"/>
        <v>0.74999999999999989</v>
      </c>
      <c r="C41" s="23">
        <f t="shared" si="4"/>
        <v>0.74999999999999989</v>
      </c>
      <c r="D41" s="23">
        <f t="shared" si="5"/>
        <v>0.74999999999999989</v>
      </c>
      <c r="E41" s="22"/>
    </row>
    <row r="42" spans="1:5">
      <c r="A42" s="16" t="s">
        <v>137</v>
      </c>
      <c r="B42" s="23">
        <f t="shared" si="3"/>
        <v>0.7847222222222221</v>
      </c>
      <c r="C42" s="23">
        <f t="shared" si="4"/>
        <v>0.7847222222222221</v>
      </c>
      <c r="D42" s="23">
        <f>IF(E42="",(SUM(D41,(TIME(0,$D$6,0)))),(SUM(D41,(TIME(0,E42,0)))))</f>
        <v>0.7847222222222221</v>
      </c>
      <c r="E42" s="22"/>
    </row>
    <row r="43" spans="1:5">
      <c r="A43" s="16" t="s">
        <v>138</v>
      </c>
      <c r="B43" s="23">
        <f t="shared" si="3"/>
        <v>0.81944444444444431</v>
      </c>
      <c r="C43" s="23">
        <f t="shared" si="4"/>
        <v>0.81944444444444431</v>
      </c>
      <c r="D43" s="23">
        <f>IF(E43="",(SUM(D42,(TIME(0,$D$6,0)))),(SUM(D42,(TIME(0,E43,0)))))</f>
        <v>0.81944444444444431</v>
      </c>
      <c r="E43" s="22"/>
    </row>
    <row r="44" spans="1:5">
      <c r="A44" s="16" t="s">
        <v>139</v>
      </c>
      <c r="B44" s="23">
        <f t="shared" si="3"/>
        <v>0.85416666666666652</v>
      </c>
      <c r="C44" s="23">
        <f t="shared" si="4"/>
        <v>0.85416666666666652</v>
      </c>
      <c r="D44" s="23">
        <f>IF(E44="",(SUM(D43,(TIME(0,$D$6,0)))),(SUM(D43,(TIME(0,E44,0)))))</f>
        <v>0.85416666666666652</v>
      </c>
      <c r="E44" s="22"/>
    </row>
    <row r="45" spans="1:5">
      <c r="A45" s="16" t="s">
        <v>140</v>
      </c>
      <c r="B45" s="22" t="s">
        <v>141</v>
      </c>
      <c r="C45" s="22" t="s">
        <v>142</v>
      </c>
      <c r="D45" s="22" t="s">
        <v>143</v>
      </c>
      <c r="E45" s="22"/>
    </row>
    <row r="46" spans="1:5">
      <c r="B46" s="15"/>
      <c r="C46" s="14" t="s">
        <v>144</v>
      </c>
    </row>
    <row r="47" spans="1:5">
      <c r="B47" s="24"/>
      <c r="C47" s="14" t="s">
        <v>145</v>
      </c>
    </row>
    <row r="48" spans="1:5">
      <c r="B48" s="25"/>
      <c r="C48" s="14" t="s">
        <v>146</v>
      </c>
    </row>
    <row r="50" spans="1:5">
      <c r="A50" s="14" t="s">
        <v>147</v>
      </c>
    </row>
    <row r="51" spans="1:5">
      <c r="A51" s="16" t="s">
        <v>6</v>
      </c>
      <c r="B51" s="18">
        <v>0.39583333333333331</v>
      </c>
    </row>
    <row r="52" spans="1:5">
      <c r="A52" s="16" t="s">
        <v>132</v>
      </c>
      <c r="B52" s="18">
        <v>0.3611111111111111</v>
      </c>
    </row>
    <row r="53" spans="1:5">
      <c r="B53" s="17"/>
    </row>
    <row r="54" spans="1:5">
      <c r="A54" s="16" t="s">
        <v>133</v>
      </c>
      <c r="B54" s="19" t="s">
        <v>134</v>
      </c>
      <c r="C54" s="19" t="s">
        <v>134</v>
      </c>
      <c r="D54" s="19" t="s">
        <v>134</v>
      </c>
      <c r="E54" s="516" t="s">
        <v>135</v>
      </c>
    </row>
    <row r="55" spans="1:5">
      <c r="A55" s="16" t="s">
        <v>136</v>
      </c>
      <c r="B55" s="20">
        <v>50</v>
      </c>
      <c r="C55" s="20">
        <v>50</v>
      </c>
      <c r="D55" s="20">
        <v>50</v>
      </c>
      <c r="E55" s="517"/>
    </row>
    <row r="56" spans="1:5">
      <c r="A56" s="16" t="s">
        <v>28</v>
      </c>
      <c r="B56" s="23">
        <f>B51</f>
        <v>0.39583333333333331</v>
      </c>
      <c r="C56" s="21">
        <f>B51</f>
        <v>0.39583333333333331</v>
      </c>
      <c r="D56" s="21">
        <f>B51</f>
        <v>0.39583333333333331</v>
      </c>
      <c r="E56" s="22"/>
    </row>
    <row r="57" spans="1:5">
      <c r="A57" s="16" t="s">
        <v>29</v>
      </c>
      <c r="B57" s="23">
        <f>IF(E57="",(SUM(B56,(TIME(0,$B$31,0)))),(SUM(B56,(TIME(0,E57,0)))))</f>
        <v>0.43055555555555552</v>
      </c>
      <c r="C57" s="21">
        <f>IF(E57="",(SUM(C56,(TIME(0,$C$31,0)))),(SUM(C56,(TIME(0,E57,0)))))</f>
        <v>0.43055555555555552</v>
      </c>
      <c r="D57" s="21">
        <f>IF(E57="",(SUM(D56,(TIME(0,$D$31,0)))),(SUM(D56,(TIME(0,E57,0)))))</f>
        <v>0.43055555555555552</v>
      </c>
      <c r="E57" s="22"/>
    </row>
    <row r="58" spans="1:5">
      <c r="A58" s="16" t="s">
        <v>30</v>
      </c>
      <c r="B58" s="23">
        <f t="shared" ref="B58:B68" si="6">IF(E58="",(SUM(B57,(TIME(0,$B$31,0)))),(SUM(B57,(TIME(0,E58,0)))))</f>
        <v>0.46527777777777773</v>
      </c>
      <c r="C58" s="21">
        <f t="shared" ref="C58:C68" si="7">IF(E58="",(SUM(C57,(TIME(0,$C$31,0)))),(SUM(C57,(TIME(0,E58,0)))))</f>
        <v>0.46527777777777773</v>
      </c>
      <c r="D58" s="21">
        <f t="shared" ref="D58:D65" si="8">IF(E58="",(SUM(D57,(TIME(0,$D$31,0)))),(SUM(D57,(TIME(0,E58,0)))))</f>
        <v>0.46527777777777773</v>
      </c>
      <c r="E58" s="22"/>
    </row>
    <row r="59" spans="1:5">
      <c r="A59" s="16" t="s">
        <v>31</v>
      </c>
      <c r="B59" s="23">
        <f t="shared" si="6"/>
        <v>0.49999999999999994</v>
      </c>
      <c r="C59" s="21">
        <f t="shared" si="7"/>
        <v>0.49999999999999994</v>
      </c>
      <c r="D59" s="21">
        <f t="shared" si="8"/>
        <v>0.49999999999999994</v>
      </c>
      <c r="E59" s="22"/>
    </row>
    <row r="60" spans="1:5">
      <c r="A60" s="16" t="s">
        <v>32</v>
      </c>
      <c r="B60" s="23">
        <f t="shared" si="6"/>
        <v>0.53472222222222221</v>
      </c>
      <c r="C60" s="21">
        <f t="shared" si="7"/>
        <v>0.53472222222222221</v>
      </c>
      <c r="D60" s="21">
        <f t="shared" si="8"/>
        <v>0.53472222222222221</v>
      </c>
      <c r="E60" s="22"/>
    </row>
    <row r="61" spans="1:5">
      <c r="A61" s="16" t="s">
        <v>33</v>
      </c>
      <c r="B61" s="23">
        <f t="shared" si="6"/>
        <v>0.56944444444444442</v>
      </c>
      <c r="C61" s="21">
        <f t="shared" si="7"/>
        <v>0.56944444444444442</v>
      </c>
      <c r="D61" s="21">
        <f t="shared" si="8"/>
        <v>0.56944444444444442</v>
      </c>
      <c r="E61" s="22"/>
    </row>
    <row r="62" spans="1:5">
      <c r="A62" s="16" t="s">
        <v>34</v>
      </c>
      <c r="B62" s="23">
        <f t="shared" si="6"/>
        <v>0.60416666666666663</v>
      </c>
      <c r="C62" s="21">
        <f t="shared" si="7"/>
        <v>0.60416666666666663</v>
      </c>
      <c r="D62" s="21">
        <f t="shared" si="8"/>
        <v>0.60416666666666663</v>
      </c>
      <c r="E62" s="22"/>
    </row>
    <row r="63" spans="1:5">
      <c r="A63" s="16" t="s">
        <v>81</v>
      </c>
      <c r="B63" s="23">
        <f t="shared" si="6"/>
        <v>0.63888888888888884</v>
      </c>
      <c r="C63" s="26">
        <f t="shared" si="7"/>
        <v>0.63888888888888884</v>
      </c>
      <c r="D63" s="21">
        <f t="shared" si="8"/>
        <v>0.63888888888888884</v>
      </c>
      <c r="E63" s="22"/>
    </row>
    <row r="64" spans="1:5">
      <c r="A64" s="16" t="s">
        <v>85</v>
      </c>
      <c r="B64" s="23">
        <f t="shared" si="6"/>
        <v>0.67361111111111105</v>
      </c>
      <c r="C64" s="23">
        <f t="shared" si="7"/>
        <v>0.67361111111111105</v>
      </c>
      <c r="D64" s="26">
        <f t="shared" si="8"/>
        <v>0.67361111111111105</v>
      </c>
      <c r="E64" s="22"/>
    </row>
    <row r="65" spans="1:5">
      <c r="A65" s="16" t="s">
        <v>89</v>
      </c>
      <c r="B65" s="23">
        <f t="shared" si="6"/>
        <v>0.70833333333333326</v>
      </c>
      <c r="C65" s="23">
        <f t="shared" si="7"/>
        <v>0.70833333333333326</v>
      </c>
      <c r="D65" s="23">
        <f t="shared" si="8"/>
        <v>0.70833333333333326</v>
      </c>
      <c r="E65" s="22"/>
    </row>
    <row r="66" spans="1:5">
      <c r="A66" s="16" t="s">
        <v>137</v>
      </c>
      <c r="B66" s="23">
        <f t="shared" si="6"/>
        <v>0.74305555555555547</v>
      </c>
      <c r="C66" s="23">
        <f t="shared" si="7"/>
        <v>0.74305555555555547</v>
      </c>
      <c r="D66" s="23">
        <f>IF(E66="",(SUM(D65,(TIME(0,$D$6,0)))),(SUM(D65,(TIME(0,E66,0)))))</f>
        <v>0.74305555555555547</v>
      </c>
      <c r="E66" s="22"/>
    </row>
    <row r="67" spans="1:5">
      <c r="A67" s="16" t="s">
        <v>138</v>
      </c>
      <c r="B67" s="23">
        <f t="shared" si="6"/>
        <v>0.77777777777777768</v>
      </c>
      <c r="C67" s="23">
        <f t="shared" si="7"/>
        <v>0.77777777777777768</v>
      </c>
      <c r="D67" s="23">
        <f>IF(E67="",(SUM(D66,(TIME(0,$D$6,0)))),(SUM(D66,(TIME(0,E67,0)))))</f>
        <v>0.77777777777777768</v>
      </c>
      <c r="E67" s="22"/>
    </row>
    <row r="68" spans="1:5">
      <c r="A68" s="16" t="s">
        <v>139</v>
      </c>
      <c r="B68" s="23">
        <f t="shared" si="6"/>
        <v>0.81249999999999989</v>
      </c>
      <c r="C68" s="23">
        <f t="shared" si="7"/>
        <v>0.81249999999999989</v>
      </c>
      <c r="D68" s="23">
        <f>IF(E68="",(SUM(D67,(TIME(0,$D$6,0)))),(SUM(D67,(TIME(0,E68,0)))))</f>
        <v>0.81249999999999989</v>
      </c>
      <c r="E68" s="22"/>
    </row>
    <row r="69" spans="1:5">
      <c r="A69" s="16" t="s">
        <v>140</v>
      </c>
      <c r="B69" s="22" t="s">
        <v>141</v>
      </c>
      <c r="C69" s="22" t="s">
        <v>142</v>
      </c>
      <c r="D69" s="22" t="s">
        <v>143</v>
      </c>
      <c r="E69" s="22"/>
    </row>
    <row r="70" spans="1:5">
      <c r="B70" s="15"/>
      <c r="C70" s="14" t="s">
        <v>144</v>
      </c>
    </row>
    <row r="71" spans="1:5">
      <c r="B71" s="24"/>
      <c r="C71" s="14" t="s">
        <v>145</v>
      </c>
    </row>
    <row r="72" spans="1:5">
      <c r="B72" s="25"/>
      <c r="C72" s="14" t="s">
        <v>146</v>
      </c>
    </row>
    <row r="74" spans="1:5">
      <c r="A74" s="14" t="s">
        <v>147</v>
      </c>
    </row>
    <row r="75" spans="1:5">
      <c r="A75" s="16" t="s">
        <v>6</v>
      </c>
      <c r="B75" s="18">
        <v>0.41666666666666669</v>
      </c>
    </row>
    <row r="76" spans="1:5">
      <c r="A76" s="16" t="s">
        <v>132</v>
      </c>
      <c r="B76" s="18">
        <v>0.38194444444444442</v>
      </c>
    </row>
    <row r="77" spans="1:5">
      <c r="B77" s="17"/>
    </row>
    <row r="78" spans="1:5">
      <c r="A78" s="16" t="s">
        <v>133</v>
      </c>
      <c r="B78" s="19" t="s">
        <v>134</v>
      </c>
      <c r="C78" s="19" t="s">
        <v>134</v>
      </c>
      <c r="D78" s="19" t="s">
        <v>134</v>
      </c>
      <c r="E78" s="516" t="s">
        <v>135</v>
      </c>
    </row>
    <row r="79" spans="1:5">
      <c r="A79" s="16" t="s">
        <v>136</v>
      </c>
      <c r="B79" s="20">
        <v>60</v>
      </c>
      <c r="C79" s="20">
        <v>60</v>
      </c>
      <c r="D79" s="20">
        <v>60</v>
      </c>
      <c r="E79" s="517"/>
    </row>
    <row r="80" spans="1:5">
      <c r="A80" s="16" t="s">
        <v>28</v>
      </c>
      <c r="B80" s="21">
        <f>B75</f>
        <v>0.41666666666666669</v>
      </c>
      <c r="C80" s="21">
        <f>B75</f>
        <v>0.41666666666666669</v>
      </c>
      <c r="D80" s="23">
        <f>B75</f>
        <v>0.41666666666666669</v>
      </c>
      <c r="E80" s="22"/>
    </row>
    <row r="81" spans="1:5">
      <c r="A81" s="16" t="s">
        <v>29</v>
      </c>
      <c r="B81" s="21">
        <f>IF(E81="",(SUM(B80,(TIME(0,$B$31,0)))),(SUM(B80,(TIME(0,E81,0)))))</f>
        <v>0.4513888888888889</v>
      </c>
      <c r="C81" s="21">
        <f>IF(E81="",(SUM(C80,(TIME(0,$C$31,0)))),(SUM(C80,(TIME(0,E81,0)))))</f>
        <v>0.4513888888888889</v>
      </c>
      <c r="D81" s="23">
        <f>IF(E81="",(SUM(D80,(TIME(0,$D$31,0)))),(SUM(D80,(TIME(0,E81,0)))))</f>
        <v>0.4513888888888889</v>
      </c>
      <c r="E81" s="22"/>
    </row>
    <row r="82" spans="1:5">
      <c r="A82" s="16" t="s">
        <v>30</v>
      </c>
      <c r="B82" s="21">
        <f t="shared" ref="B82:B92" si="9">IF(E82="",(SUM(B81,(TIME(0,$B$31,0)))),(SUM(B81,(TIME(0,E82,0)))))</f>
        <v>0.4861111111111111</v>
      </c>
      <c r="C82" s="21">
        <f t="shared" ref="C82:C92" si="10">IF(E82="",(SUM(C81,(TIME(0,$C$31,0)))),(SUM(C81,(TIME(0,E82,0)))))</f>
        <v>0.4861111111111111</v>
      </c>
      <c r="D82" s="23">
        <f t="shared" ref="D82:D89" si="11">IF(E82="",(SUM(D81,(TIME(0,$D$31,0)))),(SUM(D81,(TIME(0,E82,0)))))</f>
        <v>0.4861111111111111</v>
      </c>
      <c r="E82" s="22"/>
    </row>
    <row r="83" spans="1:5">
      <c r="A83" s="16" t="s">
        <v>31</v>
      </c>
      <c r="B83" s="21">
        <f t="shared" si="9"/>
        <v>0.52083333333333337</v>
      </c>
      <c r="C83" s="21">
        <f t="shared" si="10"/>
        <v>0.52083333333333337</v>
      </c>
      <c r="D83" s="23">
        <f t="shared" si="11"/>
        <v>0.52083333333333337</v>
      </c>
      <c r="E83" s="22"/>
    </row>
    <row r="84" spans="1:5">
      <c r="A84" s="16" t="s">
        <v>32</v>
      </c>
      <c r="B84" s="21">
        <f t="shared" si="9"/>
        <v>0.55555555555555558</v>
      </c>
      <c r="C84" s="21">
        <f t="shared" si="10"/>
        <v>0.55555555555555558</v>
      </c>
      <c r="D84" s="23">
        <f t="shared" si="11"/>
        <v>0.55555555555555558</v>
      </c>
      <c r="E84" s="22"/>
    </row>
    <row r="85" spans="1:5">
      <c r="A85" s="16" t="s">
        <v>33</v>
      </c>
      <c r="B85" s="21">
        <f t="shared" si="9"/>
        <v>0.59027777777777779</v>
      </c>
      <c r="C85" s="21">
        <f t="shared" si="10"/>
        <v>0.59027777777777779</v>
      </c>
      <c r="D85" s="23">
        <f t="shared" si="11"/>
        <v>0.59027777777777779</v>
      </c>
      <c r="E85" s="22"/>
    </row>
    <row r="86" spans="1:5">
      <c r="A86" s="16" t="s">
        <v>34</v>
      </c>
      <c r="B86" s="26">
        <f t="shared" si="9"/>
        <v>0.625</v>
      </c>
      <c r="C86" s="21">
        <f t="shared" si="10"/>
        <v>0.625</v>
      </c>
      <c r="D86" s="23">
        <f t="shared" si="11"/>
        <v>0.625</v>
      </c>
      <c r="E86" s="22"/>
    </row>
    <row r="87" spans="1:5">
      <c r="A87" s="16" t="s">
        <v>81</v>
      </c>
      <c r="B87" s="23">
        <f t="shared" si="9"/>
        <v>0.65972222222222221</v>
      </c>
      <c r="C87" s="26">
        <f t="shared" si="10"/>
        <v>0.65972222222222221</v>
      </c>
      <c r="D87" s="23">
        <f t="shared" si="11"/>
        <v>0.65972222222222221</v>
      </c>
      <c r="E87" s="22"/>
    </row>
    <row r="88" spans="1:5">
      <c r="A88" s="16" t="s">
        <v>85</v>
      </c>
      <c r="B88" s="23">
        <f t="shared" si="9"/>
        <v>0.69444444444444442</v>
      </c>
      <c r="C88" s="23">
        <f t="shared" si="10"/>
        <v>0.69444444444444442</v>
      </c>
      <c r="D88" s="26">
        <f t="shared" si="11"/>
        <v>0.69444444444444442</v>
      </c>
      <c r="E88" s="22"/>
    </row>
    <row r="89" spans="1:5">
      <c r="A89" s="16" t="s">
        <v>89</v>
      </c>
      <c r="B89" s="23">
        <f t="shared" si="9"/>
        <v>0.72916666666666663</v>
      </c>
      <c r="C89" s="23">
        <f t="shared" si="10"/>
        <v>0.72916666666666663</v>
      </c>
      <c r="D89" s="23">
        <f t="shared" si="11"/>
        <v>0.72916666666666663</v>
      </c>
      <c r="E89" s="22"/>
    </row>
    <row r="90" spans="1:5">
      <c r="A90" s="16" t="s">
        <v>137</v>
      </c>
      <c r="B90" s="23">
        <f t="shared" si="9"/>
        <v>0.76388888888888884</v>
      </c>
      <c r="C90" s="23">
        <f t="shared" si="10"/>
        <v>0.76388888888888884</v>
      </c>
      <c r="D90" s="23">
        <f>IF(E90="",(SUM(D89,(TIME(0,$D$6,0)))),(SUM(D89,(TIME(0,E90,0)))))</f>
        <v>0.76388888888888884</v>
      </c>
      <c r="E90" s="22"/>
    </row>
    <row r="91" spans="1:5">
      <c r="A91" s="16" t="s">
        <v>138</v>
      </c>
      <c r="B91" s="23">
        <f t="shared" si="9"/>
        <v>0.79861111111111105</v>
      </c>
      <c r="C91" s="23">
        <f t="shared" si="10"/>
        <v>0.79861111111111105</v>
      </c>
      <c r="D91" s="23">
        <f>IF(E91="",(SUM(D90,(TIME(0,$D$6,0)))),(SUM(D90,(TIME(0,E91,0)))))</f>
        <v>0.79861111111111105</v>
      </c>
      <c r="E91" s="22"/>
    </row>
    <row r="92" spans="1:5">
      <c r="A92" s="16" t="s">
        <v>139</v>
      </c>
      <c r="B92" s="23">
        <f t="shared" si="9"/>
        <v>0.83333333333333326</v>
      </c>
      <c r="C92" s="23">
        <f t="shared" si="10"/>
        <v>0.83333333333333326</v>
      </c>
      <c r="D92" s="23">
        <f>IF(E92="",(SUM(D91,(TIME(0,$D$6,0)))),(SUM(D91,(TIME(0,E92,0)))))</f>
        <v>0.83333333333333326</v>
      </c>
      <c r="E92" s="22"/>
    </row>
    <row r="93" spans="1:5">
      <c r="A93" s="16" t="s">
        <v>140</v>
      </c>
      <c r="B93" s="22" t="s">
        <v>141</v>
      </c>
      <c r="C93" s="22" t="s">
        <v>142</v>
      </c>
      <c r="D93" s="22" t="s">
        <v>143</v>
      </c>
      <c r="E93" s="22"/>
    </row>
    <row r="94" spans="1:5">
      <c r="B94" s="15"/>
      <c r="C94" s="14" t="s">
        <v>144</v>
      </c>
    </row>
    <row r="95" spans="1:5">
      <c r="B95" s="24"/>
      <c r="C95" s="14" t="s">
        <v>145</v>
      </c>
    </row>
    <row r="96" spans="1:5">
      <c r="B96" s="25"/>
      <c r="C96" s="14" t="s">
        <v>146</v>
      </c>
    </row>
  </sheetData>
  <mergeCells count="4">
    <mergeCell ref="E5:E6"/>
    <mergeCell ref="E30:E31"/>
    <mergeCell ref="E54:E55"/>
    <mergeCell ref="E78:E79"/>
  </mergeCells>
  <phoneticPr fontId="16"/>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4"/>
  <sheetViews>
    <sheetView workbookViewId="0">
      <selection activeCell="J15" sqref="J15"/>
    </sheetView>
  </sheetViews>
  <sheetFormatPr baseColWidth="10" defaultColWidth="8.83203125" defaultRowHeight="14"/>
  <cols>
    <col min="1" max="1" width="11.33203125" style="76" customWidth="1"/>
    <col min="2" max="4" width="11.1640625" style="76" customWidth="1"/>
    <col min="5" max="5" width="13.83203125" style="76" customWidth="1"/>
    <col min="6" max="16384" width="8.83203125" style="76"/>
  </cols>
  <sheetData>
    <row r="1" spans="1:13">
      <c r="A1" s="76" t="s">
        <v>131</v>
      </c>
    </row>
    <row r="2" spans="1:13">
      <c r="A2" s="75" t="s">
        <v>6</v>
      </c>
      <c r="B2" s="77">
        <v>0.41666666666666669</v>
      </c>
    </row>
    <row r="3" spans="1:13">
      <c r="A3" s="75" t="s">
        <v>132</v>
      </c>
      <c r="B3" s="77">
        <f>B2-(TIME(0,50,0))</f>
        <v>0.38194444444444448</v>
      </c>
    </row>
    <row r="4" spans="1:13">
      <c r="B4" s="78"/>
    </row>
    <row r="5" spans="1:13">
      <c r="A5" s="75" t="s">
        <v>133</v>
      </c>
      <c r="B5" s="83" t="s">
        <v>175</v>
      </c>
      <c r="C5" s="79"/>
      <c r="D5" s="79"/>
      <c r="E5" s="79"/>
      <c r="F5" s="79"/>
      <c r="G5" s="79"/>
      <c r="H5" s="79"/>
      <c r="I5" s="79"/>
      <c r="J5" s="79"/>
      <c r="K5" s="79"/>
      <c r="L5" s="79"/>
      <c r="M5" s="79"/>
    </row>
    <row r="6" spans="1:13">
      <c r="A6" s="75" t="s">
        <v>136</v>
      </c>
      <c r="B6" s="80">
        <v>40</v>
      </c>
      <c r="C6" s="79"/>
      <c r="D6" s="79"/>
      <c r="E6" s="79"/>
      <c r="F6" s="79"/>
      <c r="G6" s="79"/>
      <c r="H6" s="79"/>
      <c r="I6" s="79"/>
      <c r="J6" s="79"/>
      <c r="K6" s="79"/>
      <c r="L6" s="79"/>
      <c r="M6" s="79"/>
    </row>
    <row r="7" spans="1:13">
      <c r="A7" s="75" t="s">
        <v>28</v>
      </c>
      <c r="B7" s="81">
        <f>B2</f>
        <v>0.41666666666666669</v>
      </c>
      <c r="C7" s="79"/>
      <c r="D7" s="79"/>
      <c r="E7" s="79"/>
      <c r="F7" s="79"/>
      <c r="G7" s="79"/>
      <c r="H7" s="79"/>
      <c r="I7" s="79"/>
      <c r="J7" s="79"/>
      <c r="K7" s="79"/>
      <c r="L7" s="79"/>
      <c r="M7" s="79"/>
    </row>
    <row r="8" spans="1:13">
      <c r="A8" s="75" t="s">
        <v>29</v>
      </c>
      <c r="B8" s="81">
        <f>IF(E8="",(SUM(B7,(TIME(0,$B$6,0)))),(SUM(B7,(TIME(0,E8,0)))))</f>
        <v>0.44444444444444448</v>
      </c>
      <c r="C8" s="79"/>
      <c r="D8" s="79"/>
      <c r="E8" s="79"/>
      <c r="F8" s="79"/>
      <c r="G8" s="79"/>
      <c r="H8" s="79"/>
      <c r="I8" s="79"/>
      <c r="J8" s="79"/>
      <c r="K8" s="79"/>
      <c r="L8" s="79"/>
      <c r="M8" s="79"/>
    </row>
    <row r="9" spans="1:13">
      <c r="A9" s="75" t="s">
        <v>30</v>
      </c>
      <c r="B9" s="81">
        <f t="shared" ref="B9:B19" si="0">IF(E9="",(SUM(B8,(TIME(0,$B$6,0)))),(SUM(B8,(TIME(0,E9,0)))))</f>
        <v>0.47222222222222227</v>
      </c>
      <c r="C9" s="79"/>
      <c r="D9" s="79"/>
      <c r="E9" s="79"/>
      <c r="F9" s="79"/>
      <c r="G9" s="79"/>
      <c r="H9" s="79"/>
      <c r="I9" s="79"/>
      <c r="J9" s="79"/>
      <c r="K9" s="79"/>
      <c r="L9" s="79"/>
      <c r="M9" s="79"/>
    </row>
    <row r="10" spans="1:13">
      <c r="A10" s="75" t="s">
        <v>31</v>
      </c>
      <c r="B10" s="81">
        <f t="shared" si="0"/>
        <v>0.5</v>
      </c>
      <c r="C10" s="79"/>
      <c r="D10" s="79"/>
      <c r="E10" s="79"/>
      <c r="F10" s="79"/>
      <c r="G10" s="79"/>
      <c r="H10" s="79"/>
      <c r="I10" s="79"/>
      <c r="J10" s="79"/>
      <c r="K10" s="79"/>
      <c r="L10" s="79"/>
      <c r="M10" s="79"/>
    </row>
    <row r="11" spans="1:13">
      <c r="A11" s="75" t="s">
        <v>32</v>
      </c>
      <c r="B11" s="81">
        <f t="shared" si="0"/>
        <v>0.52777777777777779</v>
      </c>
      <c r="C11" s="79"/>
      <c r="D11" s="79"/>
      <c r="E11" s="79"/>
      <c r="F11" s="79"/>
      <c r="G11" s="79"/>
      <c r="H11" s="79"/>
      <c r="I11" s="79"/>
      <c r="J11" s="79"/>
      <c r="K11" s="79"/>
      <c r="L11" s="79"/>
      <c r="M11" s="79"/>
    </row>
    <row r="12" spans="1:13">
      <c r="A12" s="75" t="s">
        <v>33</v>
      </c>
      <c r="B12" s="81">
        <f>IF(E12="",(SUM(B11,(TIME(0,$B$6,0)))),(SUM(B11,(TIME(0,E12,0)))))</f>
        <v>0.55555555555555558</v>
      </c>
      <c r="C12" s="79"/>
      <c r="D12" s="79"/>
      <c r="E12" s="79"/>
      <c r="F12" s="79"/>
      <c r="G12" s="79"/>
      <c r="H12" s="79"/>
      <c r="I12" s="79"/>
      <c r="J12" s="79"/>
      <c r="K12" s="79"/>
      <c r="L12" s="79"/>
      <c r="M12" s="79"/>
    </row>
    <row r="13" spans="1:13">
      <c r="A13" s="75" t="s">
        <v>34</v>
      </c>
      <c r="B13" s="81">
        <f>IF(E13="",(SUM(B12,(TIME(0,$B$6,0)))),(SUM(B12,(TIME(0,E13,0)))))</f>
        <v>0.58333333333333337</v>
      </c>
      <c r="C13" s="79"/>
      <c r="D13" s="79"/>
      <c r="E13" s="79"/>
      <c r="F13" s="79"/>
      <c r="G13" s="79"/>
      <c r="H13" s="79"/>
      <c r="I13" s="79"/>
      <c r="J13" s="79"/>
      <c r="K13" s="79"/>
      <c r="L13" s="79"/>
      <c r="M13" s="79"/>
    </row>
    <row r="14" spans="1:13">
      <c r="A14" s="75" t="s">
        <v>81</v>
      </c>
      <c r="B14" s="81">
        <f>IF(E14="",(SUM(B13,(TIME(0,$B$6,0)))),(SUM(B13,(TIME(0,E14,0)))))</f>
        <v>0.61111111111111116</v>
      </c>
      <c r="C14" s="79"/>
      <c r="D14" s="79"/>
      <c r="E14" s="79"/>
      <c r="F14" s="79"/>
      <c r="G14" s="79"/>
      <c r="H14" s="79"/>
      <c r="I14" s="79"/>
      <c r="J14" s="79"/>
      <c r="K14" s="79"/>
      <c r="L14" s="79"/>
      <c r="M14" s="79"/>
    </row>
    <row r="15" spans="1:13">
      <c r="A15" s="75" t="s">
        <v>85</v>
      </c>
      <c r="B15" s="81">
        <f t="shared" si="0"/>
        <v>0.63888888888888895</v>
      </c>
      <c r="C15" s="79"/>
      <c r="D15" s="79"/>
      <c r="E15" s="79"/>
      <c r="F15" s="79"/>
      <c r="G15" s="79"/>
      <c r="H15" s="79"/>
      <c r="I15" s="79"/>
      <c r="J15" s="79"/>
      <c r="K15" s="79"/>
      <c r="L15" s="79"/>
      <c r="M15" s="79"/>
    </row>
    <row r="16" spans="1:13">
      <c r="A16" s="75" t="s">
        <v>89</v>
      </c>
      <c r="B16" s="81">
        <f t="shared" si="0"/>
        <v>0.66666666666666674</v>
      </c>
      <c r="C16" s="79"/>
      <c r="D16" s="79"/>
      <c r="E16" s="79"/>
      <c r="F16" s="79"/>
      <c r="G16" s="79"/>
      <c r="H16" s="79"/>
      <c r="I16" s="79"/>
      <c r="J16" s="79"/>
      <c r="K16" s="79"/>
      <c r="L16" s="79"/>
      <c r="M16" s="79"/>
    </row>
    <row r="17" spans="1:13">
      <c r="A17" s="75" t="s">
        <v>137</v>
      </c>
      <c r="B17" s="81">
        <f t="shared" si="0"/>
        <v>0.69444444444444453</v>
      </c>
      <c r="C17" s="79"/>
      <c r="D17" s="79"/>
      <c r="E17" s="79"/>
      <c r="F17" s="79"/>
      <c r="G17" s="79"/>
      <c r="H17" s="79"/>
      <c r="I17" s="79"/>
      <c r="J17" s="79"/>
      <c r="K17" s="79"/>
      <c r="L17" s="79"/>
      <c r="M17" s="79"/>
    </row>
    <row r="18" spans="1:13">
      <c r="A18" s="75" t="s">
        <v>138</v>
      </c>
      <c r="B18" s="81">
        <f t="shared" si="0"/>
        <v>0.72222222222222232</v>
      </c>
      <c r="C18" s="79"/>
      <c r="D18" s="79"/>
      <c r="E18" s="79"/>
      <c r="F18" s="79"/>
      <c r="G18" s="79"/>
      <c r="H18" s="79"/>
      <c r="I18" s="79"/>
      <c r="J18" s="79"/>
      <c r="K18" s="79"/>
      <c r="L18" s="79"/>
      <c r="M18" s="79"/>
    </row>
    <row r="19" spans="1:13">
      <c r="A19" s="75" t="s">
        <v>139</v>
      </c>
      <c r="B19" s="81">
        <f t="shared" si="0"/>
        <v>0.75000000000000011</v>
      </c>
      <c r="C19" s="79"/>
      <c r="D19" s="79"/>
      <c r="E19" s="79"/>
      <c r="F19" s="79"/>
      <c r="G19" s="79"/>
      <c r="H19" s="79"/>
      <c r="I19" s="79"/>
      <c r="J19" s="79"/>
      <c r="K19" s="79"/>
      <c r="L19" s="79"/>
      <c r="M19" s="79"/>
    </row>
    <row r="20" spans="1:13">
      <c r="A20" s="75" t="s">
        <v>140</v>
      </c>
      <c r="B20" s="82" t="s">
        <v>141</v>
      </c>
      <c r="C20" s="79"/>
      <c r="D20" s="79"/>
      <c r="E20" s="79"/>
      <c r="F20" s="79"/>
      <c r="G20" s="79"/>
      <c r="H20" s="79"/>
      <c r="I20" s="79"/>
      <c r="J20" s="79"/>
      <c r="K20" s="79"/>
      <c r="L20" s="79"/>
      <c r="M20" s="79"/>
    </row>
    <row r="21" spans="1:13">
      <c r="C21" s="79"/>
      <c r="D21" s="79"/>
      <c r="E21" s="79"/>
      <c r="F21" s="79"/>
      <c r="G21" s="79"/>
      <c r="H21" s="79"/>
      <c r="I21" s="79"/>
      <c r="J21" s="79"/>
      <c r="K21" s="79"/>
      <c r="L21" s="79"/>
      <c r="M21" s="79"/>
    </row>
    <row r="22" spans="1:13">
      <c r="C22" s="79"/>
      <c r="D22" s="79"/>
      <c r="E22" s="79"/>
      <c r="F22" s="79"/>
      <c r="G22" s="79"/>
      <c r="H22" s="79"/>
      <c r="I22" s="79"/>
      <c r="J22" s="79"/>
      <c r="K22" s="79"/>
      <c r="L22" s="79"/>
      <c r="M22" s="79"/>
    </row>
    <row r="23" spans="1:13">
      <c r="C23" s="79"/>
      <c r="D23" s="79"/>
      <c r="E23" s="79"/>
      <c r="F23" s="79"/>
      <c r="G23" s="79"/>
      <c r="H23" s="79"/>
      <c r="I23" s="79"/>
      <c r="J23" s="79"/>
      <c r="K23" s="79"/>
      <c r="L23" s="79"/>
      <c r="M23" s="79"/>
    </row>
    <row r="24" spans="1:13">
      <c r="C24" s="79"/>
      <c r="D24" s="79"/>
      <c r="E24" s="79"/>
      <c r="F24" s="79"/>
      <c r="G24" s="79"/>
      <c r="H24" s="79"/>
      <c r="I24" s="79"/>
      <c r="J24" s="79"/>
      <c r="K24" s="79"/>
      <c r="L24" s="79"/>
      <c r="M24" s="79"/>
    </row>
  </sheetData>
  <phoneticPr fontId="16"/>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Macintosh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リスト</vt:lpstr>
      <vt:lpstr>大会要領</vt:lpstr>
      <vt:lpstr>日程</vt:lpstr>
      <vt:lpstr>組合せ</vt:lpstr>
      <vt:lpstr>プール戦勝敗表</vt:lpstr>
      <vt:lpstr>試合時間計算(20分)</vt:lpstr>
      <vt:lpstr>試合時間計算(15分)</vt:lpstr>
      <vt:lpstr>プール戦勝敗表!Print_Area</vt:lpstr>
      <vt:lpstr>組合せ!Print_Area</vt:lpstr>
      <vt:lpstr>大会要領!Print_Area</vt:lpstr>
      <vt:lpstr>日程!Print_Area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竹内　文幸</dc:creator>
  <cp:keywords/>
  <dc:description/>
  <cp:lastModifiedBy>kkumasan@outlook.jp</cp:lastModifiedBy>
  <cp:revision>1</cp:revision>
  <cp:lastPrinted>2025-04-21T12:17:24Z</cp:lastPrinted>
  <dcterms:created xsi:type="dcterms:W3CDTF">2005-03-05T00:23:22Z</dcterms:created>
  <dcterms:modified xsi:type="dcterms:W3CDTF">2025-04-29T10:57:41Z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y fmtid="{D5CDD505-2E9C-101B-9397-08002B2CF9AE}" pid="3" name="KSOReadingLayout">
    <vt:bool>false</vt:bool>
  </property>
</Properties>
</file>